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1" sheetId="4" r:id="rId1"/>
    <sheet name="2" sheetId="7" r:id="rId2"/>
    <sheet name="3" sheetId="6" r:id="rId3"/>
    <sheet name="4" sheetId="5" r:id="rId4"/>
    <sheet name="5" sheetId="2" r:id="rId5"/>
    <sheet name="6" sheetId="1" r:id="rId6"/>
    <sheet name="7" sheetId="3" r:id="rId7"/>
  </sheets>
  <calcPr calcId="144525"/>
</workbook>
</file>

<file path=xl/calcChain.xml><?xml version="1.0" encoding="utf-8"?>
<calcChain xmlns="http://schemas.openxmlformats.org/spreadsheetml/2006/main">
  <c r="E8" i="4" l="1"/>
  <c r="E11" i="4"/>
  <c r="C14" i="4"/>
  <c r="D14" i="4"/>
  <c r="E7" i="4" s="1"/>
  <c r="E13" i="4" l="1"/>
  <c r="E14" i="4" s="1"/>
  <c r="E9" i="4"/>
  <c r="I8" i="3"/>
  <c r="I9" i="3"/>
  <c r="I10" i="3"/>
  <c r="I11" i="3"/>
  <c r="I12" i="3"/>
  <c r="I13" i="3"/>
  <c r="G14" i="3"/>
  <c r="I14" i="3"/>
  <c r="I15" i="3"/>
  <c r="I16" i="3"/>
  <c r="I17" i="3"/>
  <c r="D18" i="3"/>
  <c r="E18" i="3"/>
  <c r="F18" i="3"/>
  <c r="G18" i="3"/>
  <c r="H18" i="3"/>
  <c r="I18" i="3"/>
  <c r="D19" i="3"/>
  <c r="E19" i="3"/>
  <c r="F19" i="3"/>
  <c r="I19" i="3"/>
  <c r="D20" i="3"/>
  <c r="E20" i="3"/>
  <c r="F20" i="3"/>
  <c r="G20" i="3"/>
  <c r="H20" i="3"/>
  <c r="I20" i="3"/>
  <c r="D21" i="3"/>
  <c r="E21" i="3"/>
  <c r="F21" i="3"/>
  <c r="G21" i="3"/>
  <c r="I21" i="3" s="1"/>
  <c r="H21" i="3"/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C22" i="2"/>
  <c r="D22" i="2"/>
  <c r="E22" i="2"/>
  <c r="F22" i="2"/>
  <c r="G22" i="2"/>
  <c r="H22" i="2"/>
  <c r="I22" i="2"/>
  <c r="J22" i="2"/>
  <c r="K7" i="2" s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22" i="2" s="1"/>
  <c r="N24" i="1"/>
  <c r="M24" i="1"/>
  <c r="L24" i="1"/>
  <c r="K24" i="1"/>
  <c r="J24" i="1"/>
  <c r="I24" i="1"/>
  <c r="H24" i="1"/>
  <c r="G24" i="1"/>
  <c r="F24" i="1"/>
  <c r="E24" i="1"/>
  <c r="D24" i="1"/>
  <c r="C24" i="1"/>
  <c r="O24" i="1" s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P12" i="1" l="1"/>
  <c r="P16" i="1"/>
  <c r="P20" i="1"/>
  <c r="P9" i="1"/>
  <c r="P17" i="1"/>
  <c r="P10" i="1"/>
  <c r="P14" i="1"/>
  <c r="P18" i="1"/>
  <c r="P22" i="1"/>
  <c r="P13" i="1"/>
  <c r="P21" i="1"/>
  <c r="P11" i="1"/>
  <c r="P15" i="1"/>
  <c r="P19" i="1"/>
  <c r="P23" i="1"/>
  <c r="P24" i="1" l="1"/>
</calcChain>
</file>

<file path=xl/sharedStrings.xml><?xml version="1.0" encoding="utf-8"?>
<sst xmlns="http://schemas.openxmlformats.org/spreadsheetml/2006/main" count="314" uniqueCount="144">
  <si>
    <t xml:space="preserve">اطوال الجداول والقنوات حسب اصنافها لسنة 2019 على مستوى المحافظات </t>
  </si>
  <si>
    <r>
      <t>جدول (6)</t>
    </r>
    <r>
      <rPr>
        <b/>
        <sz val="12"/>
        <color theme="1"/>
        <rFont val="Calibri"/>
        <family val="2"/>
      </rPr>
      <t xml:space="preserve">                </t>
    </r>
  </si>
  <si>
    <t xml:space="preserve">   المحافظة</t>
  </si>
  <si>
    <t>الرئيسة</t>
  </si>
  <si>
    <t>الفرعية</t>
  </si>
  <si>
    <t>الثانوية</t>
  </si>
  <si>
    <t>القنوات الحقلية</t>
  </si>
  <si>
    <t>المجموع</t>
  </si>
  <si>
    <t>نسبة اطوال الجداول %</t>
  </si>
  <si>
    <t>( كم . طول )</t>
  </si>
  <si>
    <t>( كم .طول )</t>
  </si>
  <si>
    <t>(كم . طول )</t>
  </si>
  <si>
    <t>مبطن</t>
  </si>
  <si>
    <t>ترابي</t>
  </si>
  <si>
    <t>اخرى</t>
  </si>
  <si>
    <t xml:space="preserve">  نينوى</t>
  </si>
  <si>
    <t>-</t>
  </si>
  <si>
    <t xml:space="preserve">  كركوك</t>
  </si>
  <si>
    <t xml:space="preserve"> ديالى</t>
  </si>
  <si>
    <t xml:space="preserve">  الانبار</t>
  </si>
  <si>
    <t xml:space="preserve"> بغداد</t>
  </si>
  <si>
    <t xml:space="preserve">  بابل</t>
  </si>
  <si>
    <t xml:space="preserve">  كربلاء</t>
  </si>
  <si>
    <t xml:space="preserve">  واسط</t>
  </si>
  <si>
    <t xml:space="preserve">   صلاح الدين</t>
  </si>
  <si>
    <t xml:space="preserve">     النجف</t>
  </si>
  <si>
    <t xml:space="preserve">    القادسية</t>
  </si>
  <si>
    <t xml:space="preserve">    المثنى</t>
  </si>
  <si>
    <t xml:space="preserve">     ذي قار</t>
  </si>
  <si>
    <t xml:space="preserve">    ميسان</t>
  </si>
  <si>
    <t xml:space="preserve">    البصرة</t>
  </si>
  <si>
    <t xml:space="preserve">  المجموع</t>
  </si>
  <si>
    <t>* تشير علامة (-) الى عدم توفر بيانات خلال سنة 2019</t>
  </si>
  <si>
    <t>البصرة</t>
  </si>
  <si>
    <t>ميسان</t>
  </si>
  <si>
    <t>ذي قار</t>
  </si>
  <si>
    <t>المثنى</t>
  </si>
  <si>
    <t>القادسية</t>
  </si>
  <si>
    <t>النجف</t>
  </si>
  <si>
    <t>صلاح الدين</t>
  </si>
  <si>
    <t>واسط</t>
  </si>
  <si>
    <t>كربلاء</t>
  </si>
  <si>
    <t>بابل</t>
  </si>
  <si>
    <t>بغداد</t>
  </si>
  <si>
    <t>الانبار</t>
  </si>
  <si>
    <t>ديالى</t>
  </si>
  <si>
    <t>كركوك</t>
  </si>
  <si>
    <t>نينوى</t>
  </si>
  <si>
    <t>نسبة الاطوال %</t>
  </si>
  <si>
    <t>الخلجان</t>
  </si>
  <si>
    <t>الوديان</t>
  </si>
  <si>
    <t>الحقلية</t>
  </si>
  <si>
    <t>المجمعة</t>
  </si>
  <si>
    <t>المبازل (كم.طول) الطول .كم</t>
  </si>
  <si>
    <t>المحافظة</t>
  </si>
  <si>
    <t xml:space="preserve"> جدول (5)</t>
  </si>
  <si>
    <t>أطوال المبازل حسب أنواعها لسنة 2019على مستوى المحافظات</t>
  </si>
  <si>
    <t xml:space="preserve">**تم احتساب نسبة الاغمار من خلال (عمود المساحة المغمورة حاليا مقسوماً على عمود مجموع المساحة المغمورة وغير المغمورة *100) 
</t>
  </si>
  <si>
    <t>*الأراضي المستبعدة من الاغمار هي من الأراضي الزراعية والسكنية وتلك التي خصصت لوزارة النفط لوجود آبار نفطية فيها .</t>
  </si>
  <si>
    <t>المجموع الكلي للأهوار</t>
  </si>
  <si>
    <t>المجموع الكلي لكل محافظة</t>
  </si>
  <si>
    <t>الحمار</t>
  </si>
  <si>
    <t>ـ</t>
  </si>
  <si>
    <t>الاهوار الوسطى (اهوار القرنة)</t>
  </si>
  <si>
    <t>الحويزة</t>
  </si>
  <si>
    <t>(كم2)</t>
  </si>
  <si>
    <t xml:space="preserve">المغمورة حالياً </t>
  </si>
  <si>
    <t xml:space="preserve">غير المغمورة حالياً </t>
  </si>
  <si>
    <t>*المستبعدة من الاغمار</t>
  </si>
  <si>
    <t xml:space="preserve"> قبل التجفيف</t>
  </si>
  <si>
    <t>( كم2)</t>
  </si>
  <si>
    <t>**النسبة المئوية للأغمار</t>
  </si>
  <si>
    <t>مجموع المساحة المغمورة وغير المغمورة  (كم2)</t>
  </si>
  <si>
    <t>المساحة بعد الإنعاش</t>
  </si>
  <si>
    <t>المساحة</t>
  </si>
  <si>
    <t>اسم المحافظة</t>
  </si>
  <si>
    <t>اسم الهور</t>
  </si>
  <si>
    <t>ت</t>
  </si>
  <si>
    <t xml:space="preserve">  جدول (7)</t>
  </si>
  <si>
    <t>الاغمار لمناطق الاهوار لسنة 2019 في العراق</t>
  </si>
  <si>
    <t>**** الايراد السنوي لنهر الفرات يمثل المعدل بعد تشغيل منظومة السدود التركية السورية منذ عام 1994 .</t>
  </si>
  <si>
    <t>***الايراد السنوي لنهر العظيم من داخل العراق فقط والبقية من المنبع الى المصب في نهر دجلة.</t>
  </si>
  <si>
    <t xml:space="preserve">**ان ايرادات الزاب الاعلى تقديرية لعدم وجود رصودات فعلية كافية للتصريف.   </t>
  </si>
  <si>
    <t xml:space="preserve">*الايراد السنوي لنهر دجلة يمثل كمية المياه الواردة الى العراق عند الحدود التركية   .       </t>
  </si>
  <si>
    <t>المجموع الكلي لإيرادات نهري دجلة والفرات</t>
  </si>
  <si>
    <t>2940منه (1160) داخل العراق</t>
  </si>
  <si>
    <t>الفرات****</t>
  </si>
  <si>
    <t>مجموع ايرادات نهر دجلة وروافده</t>
  </si>
  <si>
    <t>العظيم</t>
  </si>
  <si>
    <t xml:space="preserve">الزاب الاسفل </t>
  </si>
  <si>
    <t>الزاب الاعلى</t>
  </si>
  <si>
    <t>الروافد</t>
  </si>
  <si>
    <t xml:space="preserve"> 1900منه (1418) داخل العراق </t>
  </si>
  <si>
    <t>دجلة الرئيس*</t>
  </si>
  <si>
    <t>الطول (كم)</t>
  </si>
  <si>
    <t>النسبة %</t>
  </si>
  <si>
    <t>الايراد السنوي (مليار /م3 ) 2019</t>
  </si>
  <si>
    <t>الايراد السنوي (مليار/ م3 ) 2018</t>
  </si>
  <si>
    <t>النهر وروافده</t>
  </si>
  <si>
    <r>
      <t xml:space="preserve"> جدول (</t>
    </r>
    <r>
      <rPr>
        <b/>
        <sz val="12"/>
        <color rgb="FF000000"/>
        <rFont val="Calibri"/>
        <family val="2"/>
      </rPr>
      <t>1</t>
    </r>
    <r>
      <rPr>
        <b/>
        <sz val="12"/>
        <color rgb="FF000000"/>
        <rFont val="Arial"/>
        <family val="2"/>
      </rPr>
      <t>)</t>
    </r>
  </si>
  <si>
    <t>الايرادات السنوية لنهري دجلة والفرات وروافده لسنة 2019</t>
  </si>
  <si>
    <t>* تم تحديد منسوب 323م فوق سطح البحر كأعلى منسوب من قبل المركز الوطني لإدارة الموارد 
 المائية لهذه السنة.
**تشير علامة (-) الى عدم توفر بيانات خلال سنة 2019 .</t>
  </si>
  <si>
    <t>خزان الحبانية</t>
  </si>
  <si>
    <t>خزان الثرثار</t>
  </si>
  <si>
    <t>سد حديثة</t>
  </si>
  <si>
    <t>سد حمرين</t>
  </si>
  <si>
    <t>سد دربندخان</t>
  </si>
  <si>
    <t>سد العظيم</t>
  </si>
  <si>
    <t>سد دوكان</t>
  </si>
  <si>
    <t>سد الموصل</t>
  </si>
  <si>
    <t>سد دهوك</t>
  </si>
  <si>
    <t xml:space="preserve">المنسوب التشغيلي الاعتيادي (م) </t>
  </si>
  <si>
    <t xml:space="preserve">المنسوب الفيضاني (م) </t>
  </si>
  <si>
    <t>السد او الخزان</t>
  </si>
  <si>
    <t>جدول (4)</t>
  </si>
  <si>
    <t>منسوب السدود والخزانات لسنة 2019</t>
  </si>
  <si>
    <t xml:space="preserve">** و تشير علامة (-) بعدم الاستخدام للأغراض المذكورة في اعلى الجدول لعدم وجود محطة او سياحة. </t>
  </si>
  <si>
    <t>*يشير رقم (1) الى استخدام السد او الخزان.</t>
  </si>
  <si>
    <t>تقع البحيرة على الضفة اليمنى من نهر الفرات جنوب شرق مدينة الرمادي</t>
  </si>
  <si>
    <t>تقع على بعد (160) كم الى الشمال الغربي من مدينة بغداد في اراضي الجزيرة الواقعة بين نهري دجلة والفرات</t>
  </si>
  <si>
    <t>يقع على نهر الفرات بمسافة (7) كم من مدينة حديثة</t>
  </si>
  <si>
    <t>يقع على نهر ديالى بمسافة (8) كم من مدينة شمال سد ديالى</t>
  </si>
  <si>
    <t>يقع على نهر ديالى عند مضيق دربندخان وعلى بعد (65) كم جنوب شرق مدينة السليمانية</t>
  </si>
  <si>
    <t>يقع على نهر العظيم في (دمير قابو) وعلى بعد(1.5) كم مؤخرة مصب نهر طوزجاي</t>
  </si>
  <si>
    <t>يقع على نهر الزاب الاسفل على بعد (60) كم من الشمال الغربي لمدنية السليمانية</t>
  </si>
  <si>
    <t>يقع على نهر دجلة شمال مدينة الموصل بمسافة (60) كم</t>
  </si>
  <si>
    <t>يقع على نهر دجلة بمسافة (2) كم شمال مدينة دهوك</t>
  </si>
  <si>
    <r>
      <rPr>
        <b/>
        <sz val="10"/>
        <color rgb="FF000000"/>
        <rFont val="Calibri"/>
        <family val="2"/>
        <scheme val="minor"/>
      </rPr>
      <t>*</t>
    </r>
    <r>
      <rPr>
        <b/>
        <sz val="11"/>
        <color rgb="FF000000"/>
        <rFont val="Calibri"/>
        <family val="2"/>
        <scheme val="minor"/>
      </rPr>
      <t>اخرى</t>
    </r>
  </si>
  <si>
    <r>
      <rPr>
        <b/>
        <sz val="10"/>
        <color rgb="FF000000"/>
        <rFont val="Calibri"/>
        <family val="2"/>
        <scheme val="minor"/>
      </rPr>
      <t>*</t>
    </r>
    <r>
      <rPr>
        <b/>
        <sz val="11"/>
        <color rgb="FF000000"/>
        <rFont val="Calibri"/>
        <family val="2"/>
        <scheme val="minor"/>
      </rPr>
      <t>السياحة</t>
    </r>
  </si>
  <si>
    <t>توليد الطاقة الكهربائية الحد الاعلى (ميكا واط)</t>
  </si>
  <si>
    <r>
      <rPr>
        <b/>
        <sz val="10"/>
        <color rgb="FF000000"/>
        <rFont val="Calibri"/>
        <family val="2"/>
        <scheme val="minor"/>
      </rPr>
      <t>*</t>
    </r>
    <r>
      <rPr>
        <b/>
        <sz val="11"/>
        <color rgb="FF000000"/>
        <rFont val="Calibri"/>
        <family val="2"/>
        <scheme val="minor"/>
      </rPr>
      <t>السيطرة على الفيضانات</t>
    </r>
  </si>
  <si>
    <r>
      <rPr>
        <b/>
        <sz val="10"/>
        <color rgb="FF000000"/>
        <rFont val="Calibri"/>
        <family val="2"/>
        <scheme val="minor"/>
      </rPr>
      <t>*</t>
    </r>
    <r>
      <rPr>
        <b/>
        <sz val="11"/>
        <color rgb="FF000000"/>
        <rFont val="Calibri"/>
        <family val="2"/>
        <scheme val="minor"/>
      </rPr>
      <t>الزراعة   والري</t>
    </r>
  </si>
  <si>
    <t>الاستخدامات</t>
  </si>
  <si>
    <t>الموقع</t>
  </si>
  <si>
    <r>
      <t xml:space="preserve"> </t>
    </r>
    <r>
      <rPr>
        <b/>
        <sz val="12"/>
        <color rgb="FF000000"/>
        <rFont val="Arial"/>
        <family val="2"/>
      </rPr>
      <t>جدول</t>
    </r>
    <r>
      <rPr>
        <b/>
        <sz val="12"/>
        <color rgb="FF000000"/>
        <rFont val="Calibri"/>
        <family val="2"/>
      </rPr>
      <t>(3)</t>
    </r>
  </si>
  <si>
    <t>مواقع واستخدامات السدود والخزانات لسنة 2019 في العراق</t>
  </si>
  <si>
    <t xml:space="preserve">*التباين الحاصل بأعداد الابار ناتج عن اختلاف الطلبات المقدمة من مجالس المحافظات وحسب الحاجة الفعلية للآبار لكل محافظة .
</t>
  </si>
  <si>
    <t xml:space="preserve">الانبار </t>
  </si>
  <si>
    <t>معدل الملوحة ملغم/لتر</t>
  </si>
  <si>
    <t>معدل الانتاجية لتر / ثا</t>
  </si>
  <si>
    <t>*عدد الآبار</t>
  </si>
  <si>
    <t xml:space="preserve">اسم المحافظة </t>
  </si>
  <si>
    <t>جدول  (2)</t>
  </si>
  <si>
    <t>مؤشرات المياه الجوفية لسنة 2019 في العراق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</si>
</sst>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 readingOrder="2"/>
    </xf>
    <xf numFmtId="0" fontId="4" fillId="2" borderId="2" xfId="0" applyFont="1" applyFill="1" applyBorder="1" applyAlignment="1">
      <alignment horizontal="center" vertical="center" wrapText="1" readingOrder="2"/>
    </xf>
    <xf numFmtId="0" fontId="5" fillId="3" borderId="12" xfId="0" applyFont="1" applyFill="1" applyBorder="1" applyAlignment="1">
      <alignment vertical="center" wrapText="1" readingOrder="2"/>
    </xf>
    <xf numFmtId="0" fontId="5" fillId="3" borderId="12" xfId="0" applyFont="1" applyFill="1" applyBorder="1" applyAlignment="1">
      <alignment horizontal="right" vertical="center" wrapText="1" readingOrder="2"/>
    </xf>
    <xf numFmtId="0" fontId="5" fillId="3" borderId="12" xfId="0" applyFont="1" applyFill="1" applyBorder="1" applyAlignment="1">
      <alignment vertical="center"/>
    </xf>
    <xf numFmtId="164" fontId="5" fillId="3" borderId="13" xfId="0" applyNumberFormat="1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 readingOrder="2"/>
    </xf>
    <xf numFmtId="0" fontId="6" fillId="3" borderId="12" xfId="0" applyFont="1" applyFill="1" applyBorder="1" applyAlignment="1">
      <alignment horizontal="right" vertical="center" wrapText="1" readingOrder="2"/>
    </xf>
    <xf numFmtId="0" fontId="5" fillId="2" borderId="12" xfId="0" applyFont="1" applyFill="1" applyBorder="1" applyAlignment="1">
      <alignment vertical="center"/>
    </xf>
    <xf numFmtId="0" fontId="5" fillId="0" borderId="12" xfId="0" applyFont="1" applyBorder="1" applyAlignment="1">
      <alignment vertical="center"/>
    </xf>
    <xf numFmtId="164" fontId="5" fillId="0" borderId="13" xfId="0" applyNumberFormat="1" applyFont="1" applyBorder="1" applyAlignment="1">
      <alignment vertical="center" wrapText="1"/>
    </xf>
    <xf numFmtId="164" fontId="0" fillId="0" borderId="0" xfId="0" applyNumberFormat="1"/>
    <xf numFmtId="0" fontId="3" fillId="0" borderId="3" xfId="0" applyFont="1" applyBorder="1" applyAlignment="1">
      <alignment horizontal="center" vertical="center" wrapText="1" readingOrder="2"/>
    </xf>
    <xf numFmtId="0" fontId="3" fillId="0" borderId="9" xfId="0" applyFont="1" applyBorder="1" applyAlignment="1">
      <alignment horizontal="center" vertical="top" wrapText="1" readingOrder="2"/>
    </xf>
    <xf numFmtId="0" fontId="3" fillId="0" borderId="7" xfId="0" applyFont="1" applyBorder="1" applyAlignment="1">
      <alignment horizontal="center" vertical="top" wrapText="1" readingOrder="2"/>
    </xf>
    <xf numFmtId="0" fontId="3" fillId="0" borderId="1" xfId="0" applyFont="1" applyBorder="1" applyAlignment="1">
      <alignment horizontal="center" vertical="top" wrapText="1" readingOrder="2"/>
    </xf>
    <xf numFmtId="0" fontId="3" fillId="0" borderId="8" xfId="0" applyFont="1" applyBorder="1" applyAlignment="1">
      <alignment horizontal="center" vertical="top" wrapText="1" readingOrder="2"/>
    </xf>
    <xf numFmtId="0" fontId="7" fillId="0" borderId="5" xfId="0" applyFont="1" applyBorder="1" applyAlignment="1">
      <alignment horizontal="right" readingOrder="2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readingOrder="2"/>
    </xf>
    <xf numFmtId="0" fontId="3" fillId="0" borderId="3" xfId="0" applyFont="1" applyBorder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vertical="center" wrapText="1" readingOrder="2"/>
    </xf>
    <xf numFmtId="0" fontId="3" fillId="0" borderId="6" xfId="0" applyFont="1" applyBorder="1" applyAlignment="1">
      <alignment horizontal="center" vertical="center" wrapText="1" readingOrder="2"/>
    </xf>
    <xf numFmtId="0" fontId="3" fillId="0" borderId="10" xfId="0" applyFont="1" applyBorder="1" applyAlignment="1">
      <alignment horizontal="center" vertical="center" wrapText="1" readingOrder="2"/>
    </xf>
    <xf numFmtId="0" fontId="3" fillId="0" borderId="9" xfId="0" applyFont="1" applyBorder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right" readingOrder="2"/>
    </xf>
    <xf numFmtId="164" fontId="5" fillId="3" borderId="13" xfId="0" applyNumberFormat="1" applyFont="1" applyFill="1" applyBorder="1" applyAlignment="1">
      <alignment vertical="center" wrapText="1" readingOrder="2"/>
    </xf>
    <xf numFmtId="0" fontId="5" fillId="2" borderId="12" xfId="0" applyFont="1" applyFill="1" applyBorder="1" applyAlignment="1">
      <alignment vertical="center" wrapText="1" readingOrder="2"/>
    </xf>
    <xf numFmtId="0" fontId="3" fillId="3" borderId="2" xfId="0" applyFont="1" applyFill="1" applyBorder="1" applyAlignment="1">
      <alignment horizontal="center" vertical="center" wrapText="1" readingOrder="2"/>
    </xf>
    <xf numFmtId="0" fontId="5" fillId="3" borderId="1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 readingOrder="2"/>
    </xf>
    <xf numFmtId="0" fontId="10" fillId="3" borderId="12" xfId="0" applyFont="1" applyFill="1" applyBorder="1" applyAlignment="1">
      <alignment vertical="center" wrapText="1" readingOrder="2"/>
    </xf>
    <xf numFmtId="0" fontId="10" fillId="2" borderId="12" xfId="0" applyFont="1" applyFill="1" applyBorder="1" applyAlignment="1">
      <alignment vertical="center" wrapText="1" readingOrder="2"/>
    </xf>
    <xf numFmtId="164" fontId="6" fillId="3" borderId="13" xfId="0" applyNumberFormat="1" applyFont="1" applyFill="1" applyBorder="1" applyAlignment="1">
      <alignment vertical="center" wrapText="1" readingOrder="2"/>
    </xf>
    <xf numFmtId="0" fontId="8" fillId="2" borderId="0" xfId="0" applyFont="1" applyFill="1"/>
    <xf numFmtId="0" fontId="6" fillId="2" borderId="12" xfId="0" applyFont="1" applyFill="1" applyBorder="1" applyAlignment="1">
      <alignment vertical="center" wrapText="1" readingOrder="2"/>
    </xf>
    <xf numFmtId="0" fontId="5" fillId="2" borderId="12" xfId="0" applyFont="1" applyFill="1" applyBorder="1" applyAlignment="1">
      <alignment horizontal="right" vertical="center" wrapText="1" readingOrder="2"/>
    </xf>
    <xf numFmtId="0" fontId="5" fillId="2" borderId="12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center" vertical="center" wrapText="1" readingOrder="2"/>
    </xf>
    <xf numFmtId="0" fontId="3" fillId="3" borderId="12" xfId="0" applyFont="1" applyFill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right" vertical="center" readingOrder="2"/>
    </xf>
    <xf numFmtId="0" fontId="0" fillId="0" borderId="0" xfId="0" applyAlignment="1"/>
    <xf numFmtId="0" fontId="11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right" vertical="top" readingOrder="2"/>
    </xf>
    <xf numFmtId="0" fontId="7" fillId="0" borderId="0" xfId="0" applyFont="1" applyAlignment="1">
      <alignment horizontal="right" vertical="top" wrapText="1" readingOrder="2"/>
    </xf>
    <xf numFmtId="0" fontId="7" fillId="0" borderId="0" xfId="0" applyFont="1" applyAlignment="1">
      <alignment horizontal="right" vertical="top" readingOrder="2"/>
    </xf>
    <xf numFmtId="0" fontId="7" fillId="0" borderId="0" xfId="0" applyFont="1" applyAlignment="1">
      <alignment horizontal="right" vertical="top" wrapText="1" readingOrder="2"/>
    </xf>
    <xf numFmtId="164" fontId="5" fillId="0" borderId="13" xfId="0" applyNumberFormat="1" applyFont="1" applyBorder="1" applyAlignment="1">
      <alignment horizontal="right" vertical="center"/>
    </xf>
    <xf numFmtId="0" fontId="5" fillId="3" borderId="12" xfId="0" applyFont="1" applyFill="1" applyBorder="1" applyAlignment="1">
      <alignment horizontal="right" vertical="center"/>
    </xf>
    <xf numFmtId="0" fontId="12" fillId="0" borderId="2" xfId="0" applyFont="1" applyBorder="1" applyAlignment="1">
      <alignment horizontal="right" vertical="center" readingOrder="2"/>
    </xf>
    <xf numFmtId="0" fontId="12" fillId="0" borderId="14" xfId="0" applyFont="1" applyBorder="1" applyAlignment="1">
      <alignment horizontal="right" vertical="center" readingOrder="2"/>
    </xf>
    <xf numFmtId="0" fontId="3" fillId="0" borderId="12" xfId="0" applyFont="1" applyBorder="1" applyAlignment="1">
      <alignment horizontal="center" vertical="center" readingOrder="2"/>
    </xf>
    <xf numFmtId="0" fontId="3" fillId="0" borderId="12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readingOrder="2"/>
    </xf>
    <xf numFmtId="0" fontId="3" fillId="0" borderId="2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 readingOrder="2"/>
    </xf>
    <xf numFmtId="0" fontId="3" fillId="2" borderId="12" xfId="0" applyFont="1" applyFill="1" applyBorder="1" applyAlignment="1">
      <alignment horizontal="center" vertical="center" readingOrder="2"/>
    </xf>
    <xf numFmtId="0" fontId="3" fillId="0" borderId="13" xfId="0" applyFont="1" applyBorder="1" applyAlignment="1">
      <alignment horizontal="center" vertical="center" wrapText="1" readingOrder="2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readingOrder="2"/>
    </xf>
    <xf numFmtId="0" fontId="3" fillId="0" borderId="3" xfId="0" applyFont="1" applyBorder="1" applyAlignment="1">
      <alignment horizontal="center" vertical="center" readingOrder="2"/>
    </xf>
    <xf numFmtId="0" fontId="1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readingOrder="2"/>
    </xf>
    <xf numFmtId="0" fontId="7" fillId="0" borderId="0" xfId="0" applyFont="1" applyBorder="1" applyAlignment="1">
      <alignment horizontal="right" readingOrder="2"/>
    </xf>
    <xf numFmtId="0" fontId="7" fillId="0" borderId="0" xfId="0" applyFont="1" applyBorder="1" applyAlignment="1">
      <alignment horizontal="right" readingOrder="2"/>
    </xf>
    <xf numFmtId="0" fontId="5" fillId="3" borderId="13" xfId="0" applyFont="1" applyFill="1" applyBorder="1" applyAlignment="1">
      <alignment horizontal="right" vertical="center" wrapText="1" readingOrder="2"/>
    </xf>
    <xf numFmtId="164" fontId="5" fillId="3" borderId="12" xfId="0" applyNumberFormat="1" applyFont="1" applyFill="1" applyBorder="1" applyAlignment="1">
      <alignment vertical="center" wrapText="1"/>
    </xf>
    <xf numFmtId="2" fontId="5" fillId="3" borderId="1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 readingOrder="2"/>
    </xf>
    <xf numFmtId="0" fontId="5" fillId="0" borderId="13" xfId="0" applyFont="1" applyBorder="1" applyAlignment="1">
      <alignment vertical="center" wrapText="1" readingOrder="2"/>
    </xf>
    <xf numFmtId="0" fontId="5" fillId="0" borderId="13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 readingOrder="2"/>
    </xf>
    <xf numFmtId="0" fontId="5" fillId="0" borderId="13" xfId="0" applyFont="1" applyBorder="1" applyAlignment="1">
      <alignment vertical="center" wrapText="1" readingOrder="1"/>
    </xf>
    <xf numFmtId="0" fontId="3" fillId="0" borderId="12" xfId="0" applyFont="1" applyBorder="1" applyAlignment="1">
      <alignment horizontal="justify" vertical="center" readingOrder="2"/>
    </xf>
    <xf numFmtId="0" fontId="5" fillId="0" borderId="13" xfId="0" applyFont="1" applyBorder="1" applyAlignment="1">
      <alignment horizontal="right" vertical="center" wrapText="1" readingOrder="2"/>
    </xf>
    <xf numFmtId="0" fontId="3" fillId="0" borderId="13" xfId="0" applyFont="1" applyBorder="1" applyAlignment="1">
      <alignment horizontal="center" vertical="center" readingOrder="2"/>
    </xf>
    <xf numFmtId="0" fontId="11" fillId="0" borderId="0" xfId="0" applyFont="1" applyAlignment="1">
      <alignment horizontal="right" vertical="center" readingOrder="2"/>
    </xf>
    <xf numFmtId="0" fontId="15" fillId="0" borderId="0" xfId="0" applyFont="1" applyAlignment="1">
      <alignment horizontal="center" vertical="center" readingOrder="2"/>
    </xf>
    <xf numFmtId="0" fontId="12" fillId="0" borderId="0" xfId="0" applyFont="1"/>
    <xf numFmtId="0" fontId="9" fillId="0" borderId="0" xfId="0" applyFont="1" applyBorder="1" applyAlignment="1">
      <alignment horizontal="right" vertical="center" wrapText="1" readingOrder="2"/>
    </xf>
    <xf numFmtId="0" fontId="9" fillId="0" borderId="0" xfId="0" applyFont="1" applyBorder="1" applyAlignment="1">
      <alignment horizontal="right" vertical="center" wrapText="1" readingOrder="2"/>
    </xf>
    <xf numFmtId="0" fontId="9" fillId="0" borderId="5" xfId="0" applyFont="1" applyBorder="1" applyAlignment="1">
      <alignment horizontal="right" vertical="center" wrapText="1" readingOrder="2"/>
    </xf>
    <xf numFmtId="0" fontId="5" fillId="0" borderId="13" xfId="0" applyFont="1" applyBorder="1" applyAlignment="1">
      <alignment horizontal="right" vertical="center"/>
    </xf>
    <xf numFmtId="164" fontId="5" fillId="0" borderId="12" xfId="0" applyNumberFormat="1" applyFont="1" applyBorder="1" applyAlignment="1">
      <alignment vertical="center" wrapText="1" readingOrder="2"/>
    </xf>
    <xf numFmtId="164" fontId="5" fillId="0" borderId="13" xfId="0" applyNumberFormat="1" applyFont="1" applyBorder="1" applyAlignment="1">
      <alignment vertical="center" wrapText="1" readingOrder="2"/>
    </xf>
    <xf numFmtId="0" fontId="5" fillId="0" borderId="12" xfId="0" applyFont="1" applyBorder="1" applyAlignment="1">
      <alignment vertical="center" wrapText="1" readingOrder="2"/>
    </xf>
    <xf numFmtId="0" fontId="5" fillId="0" borderId="13" xfId="0" applyFont="1" applyBorder="1" applyAlignment="1">
      <alignment vertical="center"/>
    </xf>
    <xf numFmtId="0" fontId="3" fillId="0" borderId="13" xfId="0" applyFont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horizontal="center" vertical="center" readingOrder="2"/>
    </xf>
    <xf numFmtId="0" fontId="13" fillId="0" borderId="0" xfId="0" applyFont="1"/>
    <xf numFmtId="0" fontId="13" fillId="0" borderId="0" xfId="0" applyFont="1" applyAlignment="1"/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right" readingOrder="2"/>
    </xf>
    <xf numFmtId="0" fontId="16" fillId="0" borderId="5" xfId="0" applyFont="1" applyBorder="1" applyAlignment="1">
      <alignment horizontal="right" readingOrder="2"/>
    </xf>
    <xf numFmtId="0" fontId="17" fillId="0" borderId="13" xfId="0" applyFont="1" applyBorder="1" applyAlignment="1">
      <alignment horizontal="right" vertical="center"/>
    </xf>
    <xf numFmtId="0" fontId="17" fillId="0" borderId="12" xfId="0" applyFont="1" applyBorder="1" applyAlignment="1">
      <alignment horizontal="right" vertical="center"/>
    </xf>
    <xf numFmtId="0" fontId="18" fillId="0" borderId="12" xfId="0" applyFont="1" applyBorder="1" applyAlignment="1">
      <alignment horizontal="right" vertical="center" wrapText="1"/>
    </xf>
    <xf numFmtId="0" fontId="18" fillId="0" borderId="2" xfId="0" applyFont="1" applyBorder="1" applyAlignment="1">
      <alignment horizontal="right" vertical="center" readingOrder="2"/>
    </xf>
    <xf numFmtId="0" fontId="17" fillId="0" borderId="1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readingOrder="2"/>
    </xf>
    <xf numFmtId="0" fontId="18" fillId="2" borderId="2" xfId="0" applyFont="1" applyFill="1" applyBorder="1" applyAlignment="1">
      <alignment horizontal="center" vertical="center" readingOrder="2"/>
    </xf>
    <xf numFmtId="0" fontId="18" fillId="2" borderId="13" xfId="0" applyFont="1" applyFill="1" applyBorder="1" applyAlignment="1">
      <alignment horizontal="center" vertical="center" readingOrder="2"/>
    </xf>
    <xf numFmtId="0" fontId="18" fillId="2" borderId="12" xfId="0" applyFont="1" applyFill="1" applyBorder="1" applyAlignment="1">
      <alignment horizontal="center" vertical="center" readingOrder="2"/>
    </xf>
    <xf numFmtId="0" fontId="18" fillId="2" borderId="12" xfId="0" applyFont="1" applyFill="1" applyBorder="1" applyAlignment="1">
      <alignment horizontal="center" vertical="center" wrapText="1" readingOrder="2"/>
    </xf>
    <xf numFmtId="0" fontId="18" fillId="0" borderId="9" xfId="0" applyFont="1" applyBorder="1" applyAlignment="1">
      <alignment horizontal="center" vertical="center" wrapText="1" readingOrder="2"/>
    </xf>
    <xf numFmtId="0" fontId="18" fillId="2" borderId="2" xfId="0" applyFont="1" applyFill="1" applyBorder="1" applyAlignment="1">
      <alignment horizontal="center" vertical="center" wrapText="1" readingOrder="2"/>
    </xf>
    <xf numFmtId="0" fontId="18" fillId="0" borderId="3" xfId="0" applyFont="1" applyBorder="1" applyAlignment="1">
      <alignment horizontal="center" vertical="center" wrapText="1" readingOrder="2"/>
    </xf>
    <xf numFmtId="0" fontId="14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/>
    <xf numFmtId="0" fontId="21" fillId="0" borderId="5" xfId="0" applyFont="1" applyBorder="1" applyAlignment="1">
      <alignment horizontal="right" vertical="top" readingOrder="2"/>
    </xf>
    <xf numFmtId="0" fontId="21" fillId="0" borderId="5" xfId="0" applyFont="1" applyBorder="1" applyAlignment="1">
      <alignment horizontal="right" vertical="top" wrapText="1" readingOrder="2"/>
    </xf>
    <xf numFmtId="0" fontId="3" fillId="2" borderId="13" xfId="0" applyFont="1" applyFill="1" applyBorder="1" applyAlignment="1">
      <alignment horizontal="center" vertical="center" wrapText="1" readingOrder="2"/>
    </xf>
    <xf numFmtId="0" fontId="3" fillId="2" borderId="12" xfId="0" applyFont="1" applyFill="1" applyBorder="1" applyAlignment="1">
      <alignment horizontal="center" vertical="center" wrapText="1" readingOrder="2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readingOrder="2"/>
    </xf>
    <xf numFmtId="0" fontId="2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16374</xdr:col>
      <xdr:colOff>161925</xdr:colOff>
      <xdr:row>23</xdr:row>
      <xdr:rowOff>123825</xdr:rowOff>
    </xdr:from>
    <xdr:to>
      <xdr:col>16380</xdr:col>
      <xdr:colOff>47625</xdr:colOff>
      <xdr:row>25</xdr:row>
      <xdr:rowOff>133350</xdr:rowOff>
    </xdr:to>
    <xdr:sp macro="" textlink="">
      <xdr:nvSpPr>
        <xdr:cNvPr id="2" name="Text Box 11"/>
        <xdr:cNvSpPr txBox="1">
          <a:spLocks noChangeArrowheads="1"/>
        </xdr:cNvSpPr>
      </xdr:nvSpPr>
      <xdr:spPr bwMode="auto">
        <a:xfrm>
          <a:off x="2390775" y="4505325"/>
          <a:ext cx="3543300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ar-IQ" sz="11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شكل (1): الايرادات السنوية لنهري دجلة والفرات وروافده لسنة </a:t>
          </a:r>
          <a:r>
            <a:rPr lang="ar-IQ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2018</a:t>
          </a:r>
        </a:p>
        <a:p>
          <a:pPr algn="r" rtl="1">
            <a:defRPr sz="1000"/>
          </a:pPr>
          <a:endParaRPr lang="ar-IQ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IQ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333375</xdr:colOff>
      <xdr:row>40</xdr:row>
      <xdr:rowOff>28575</xdr:rowOff>
    </xdr:from>
    <xdr:to>
      <xdr:col>3</xdr:col>
      <xdr:colOff>466725</xdr:colOff>
      <xdr:row>41</xdr:row>
      <xdr:rowOff>57151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9985390875" y="7648575"/>
          <a:ext cx="7429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ar-IQ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النهر او الرافد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57151</xdr:colOff>
      <xdr:row>39</xdr:row>
      <xdr:rowOff>133350</xdr:rowOff>
    </xdr:from>
    <xdr:to>
      <xdr:col>4</xdr:col>
      <xdr:colOff>76200</xdr:colOff>
      <xdr:row>41</xdr:row>
      <xdr:rowOff>9525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985171800" y="7562850"/>
          <a:ext cx="628649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ar-IQ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عدد الابار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16375</xdr:col>
      <xdr:colOff>304800</xdr:colOff>
      <xdr:row>20</xdr:row>
      <xdr:rowOff>133350</xdr:rowOff>
    </xdr:from>
    <xdr:to>
      <xdr:col>16380</xdr:col>
      <xdr:colOff>581025</xdr:colOff>
      <xdr:row>22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857375" y="3943350"/>
          <a:ext cx="3324225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r" rtl="1">
            <a:lnSpc>
              <a:spcPts val="1100"/>
            </a:lnSpc>
            <a:defRPr sz="1000"/>
          </a:pPr>
          <a:r>
            <a:rPr lang="ar-IQ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ar-IQ" sz="11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شكل(3): المنسوب الفيضاني والاعتيادي للسدود والخزانات لسنة </a:t>
          </a:r>
          <a:r>
            <a:rPr lang="ar-IQ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2018                            </a:t>
          </a:r>
        </a:p>
        <a:p>
          <a:pPr algn="r" rtl="1">
            <a:lnSpc>
              <a:spcPts val="1000"/>
            </a:lnSpc>
            <a:defRPr sz="1000"/>
          </a:pPr>
          <a:endParaRPr lang="ar-IQ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lnSpc>
              <a:spcPts val="1000"/>
            </a:lnSpc>
            <a:defRPr sz="1000"/>
          </a:pPr>
          <a:endParaRPr lang="ar-IQ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16375</xdr:col>
      <xdr:colOff>304800</xdr:colOff>
      <xdr:row>20</xdr:row>
      <xdr:rowOff>133350</xdr:rowOff>
    </xdr:from>
    <xdr:to>
      <xdr:col>16380</xdr:col>
      <xdr:colOff>581025</xdr:colOff>
      <xdr:row>22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857375" y="3943350"/>
          <a:ext cx="3324225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r" rtl="1">
            <a:lnSpc>
              <a:spcPts val="1100"/>
            </a:lnSpc>
            <a:defRPr sz="1000"/>
          </a:pPr>
          <a:r>
            <a:rPr lang="ar-IQ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ar-IQ" sz="11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شكل(3): المنسوب الفيضاني والاعتيادي للسدود والخزانات لسنة </a:t>
          </a:r>
          <a:r>
            <a:rPr lang="ar-IQ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2018                            </a:t>
          </a:r>
        </a:p>
        <a:p>
          <a:pPr algn="r" rtl="1">
            <a:lnSpc>
              <a:spcPts val="1000"/>
            </a:lnSpc>
            <a:defRPr sz="1000"/>
          </a:pPr>
          <a:endParaRPr lang="ar-IQ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lnSpc>
              <a:spcPts val="1000"/>
            </a:lnSpc>
            <a:defRPr sz="1000"/>
          </a:pPr>
          <a:endParaRPr lang="ar-IQ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1143000</xdr:colOff>
      <xdr:row>19</xdr:row>
      <xdr:rowOff>85725</xdr:rowOff>
    </xdr:from>
    <xdr:to>
      <xdr:col>3</xdr:col>
      <xdr:colOff>1466849</xdr:colOff>
      <xdr:row>20</xdr:row>
      <xdr:rowOff>152400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9985248001" y="37052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ar-IQ" sz="12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 </a:t>
          </a:r>
          <a:r>
            <a:rPr kumimoji="0" lang="ar-IQ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م</a:t>
          </a:r>
          <a:r>
            <a:rPr kumimoji="0" lang="ar-IQ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    </a:t>
          </a:r>
        </a:p>
      </xdr:txBody>
    </xdr:sp>
    <xdr:clientData/>
  </xdr:twoCellAnchor>
  <xdr:twoCellAnchor>
    <xdr:from>
      <xdr:col>1</xdr:col>
      <xdr:colOff>1428750</xdr:colOff>
      <xdr:row>35</xdr:row>
      <xdr:rowOff>142875</xdr:rowOff>
    </xdr:from>
    <xdr:to>
      <xdr:col>2</xdr:col>
      <xdr:colOff>866775</xdr:colOff>
      <xdr:row>37</xdr:row>
      <xdr:rowOff>9525</xdr:rowOff>
    </xdr:to>
    <xdr:sp macro="" textlink="">
      <xdr:nvSpPr>
        <xdr:cNvPr id="5" name="Rectangle 1"/>
        <xdr:cNvSpPr>
          <a:spLocks noChangeArrowheads="1"/>
        </xdr:cNvSpPr>
      </xdr:nvSpPr>
      <xdr:spPr bwMode="auto">
        <a:xfrm>
          <a:off x="9985857600" y="6810375"/>
          <a:ext cx="609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ar-IQ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السد والخزان   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333376</xdr:colOff>
      <xdr:row>24</xdr:row>
      <xdr:rowOff>171450</xdr:rowOff>
    </xdr:from>
    <xdr:to>
      <xdr:col>8</xdr:col>
      <xdr:colOff>49529</xdr:colOff>
      <xdr:row>26</xdr:row>
      <xdr:rowOff>47625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982760071" y="4743450"/>
          <a:ext cx="325753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ar-IQ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كم</a:t>
          </a:r>
          <a:r>
            <a:rPr kumimoji="0" lang="ar-IQ" sz="1200" b="1" i="0" u="none" strike="noStrike" kern="0" cap="none" spc="0" normalizeH="0" baseline="3000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2</a:t>
          </a:r>
          <a:r>
            <a:rPr kumimoji="0" lang="ar-IQ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3"/>
  <sheetViews>
    <sheetView rightToLeft="1" tabSelected="1" workbookViewId="0">
      <selection activeCell="A2" sqref="A2:F2"/>
    </sheetView>
  </sheetViews>
  <sheetFormatPr defaultRowHeight="15" x14ac:dyDescent="0.25"/>
  <cols>
    <col min="2" max="2" width="15" customWidth="1"/>
    <col min="3" max="3" width="11.85546875" customWidth="1"/>
    <col min="4" max="4" width="12.85546875" customWidth="1"/>
    <col min="5" max="5" width="12.5703125" bestFit="1" customWidth="1"/>
    <col min="6" max="6" width="13.7109375" customWidth="1"/>
  </cols>
  <sheetData>
    <row r="2" spans="1:6" ht="18" customHeight="1" x14ac:dyDescent="0.25">
      <c r="A2" s="87" t="s">
        <v>100</v>
      </c>
      <c r="B2" s="87"/>
      <c r="C2" s="87"/>
      <c r="D2" s="87"/>
      <c r="E2" s="87"/>
      <c r="F2" s="87"/>
    </row>
    <row r="4" spans="1:6" ht="15.75" x14ac:dyDescent="0.25">
      <c r="A4" s="86" t="s">
        <v>99</v>
      </c>
    </row>
    <row r="5" spans="1:6" x14ac:dyDescent="0.25">
      <c r="A5" s="21" t="s">
        <v>98</v>
      </c>
      <c r="B5" s="62"/>
      <c r="C5" s="22" t="s">
        <v>97</v>
      </c>
      <c r="D5" s="22" t="s">
        <v>96</v>
      </c>
      <c r="E5" s="62" t="s">
        <v>95</v>
      </c>
      <c r="F5" s="85" t="s">
        <v>94</v>
      </c>
    </row>
    <row r="6" spans="1:6" ht="31.5" customHeight="1" x14ac:dyDescent="0.25">
      <c r="A6" s="21"/>
      <c r="B6" s="62"/>
      <c r="C6" s="27"/>
      <c r="D6" s="27"/>
      <c r="E6" s="62"/>
      <c r="F6" s="85"/>
    </row>
    <row r="7" spans="1:6" ht="38.25" x14ac:dyDescent="0.25">
      <c r="A7" s="21" t="s">
        <v>93</v>
      </c>
      <c r="B7" s="62"/>
      <c r="C7" s="77">
        <v>8.92</v>
      </c>
      <c r="D7" s="77">
        <v>31.29</v>
      </c>
      <c r="E7" s="76">
        <f>D7/D14*100</f>
        <v>33.475981598373814</v>
      </c>
      <c r="F7" s="84" t="s">
        <v>92</v>
      </c>
    </row>
    <row r="8" spans="1:6" x14ac:dyDescent="0.25">
      <c r="A8" s="21" t="s">
        <v>91</v>
      </c>
      <c r="B8" s="83" t="s">
        <v>90</v>
      </c>
      <c r="C8" s="77">
        <v>6.94</v>
      </c>
      <c r="D8" s="77">
        <v>20.67</v>
      </c>
      <c r="E8" s="76">
        <f>D8/D14*100</f>
        <v>22.114047287899862</v>
      </c>
      <c r="F8" s="80">
        <v>392</v>
      </c>
    </row>
    <row r="9" spans="1:6" x14ac:dyDescent="0.25">
      <c r="A9" s="21"/>
      <c r="B9" s="81" t="s">
        <v>89</v>
      </c>
      <c r="C9" s="77">
        <v>3.44</v>
      </c>
      <c r="D9" s="77">
        <v>11.56</v>
      </c>
      <c r="E9" s="76">
        <f>D9/D14*100</f>
        <v>12.367604579009308</v>
      </c>
      <c r="F9" s="80">
        <v>396</v>
      </c>
    </row>
    <row r="10" spans="1:6" x14ac:dyDescent="0.25">
      <c r="A10" s="21"/>
      <c r="B10" s="81" t="s">
        <v>88</v>
      </c>
      <c r="C10" s="77">
        <v>0.79</v>
      </c>
      <c r="D10" s="77">
        <v>2.11</v>
      </c>
      <c r="E10" s="76">
        <v>2.2000000000000002</v>
      </c>
      <c r="F10" s="82">
        <v>230</v>
      </c>
    </row>
    <row r="11" spans="1:6" x14ac:dyDescent="0.25">
      <c r="A11" s="21"/>
      <c r="B11" s="81" t="s">
        <v>45</v>
      </c>
      <c r="C11" s="77">
        <v>3.31</v>
      </c>
      <c r="D11" s="77">
        <v>10.89</v>
      </c>
      <c r="E11" s="76">
        <f>D11/D14*100</f>
        <v>11.650797047180914</v>
      </c>
      <c r="F11" s="80">
        <v>386</v>
      </c>
    </row>
    <row r="12" spans="1:6" x14ac:dyDescent="0.25">
      <c r="A12" s="21" t="s">
        <v>87</v>
      </c>
      <c r="B12" s="62"/>
      <c r="C12" s="77">
        <v>23.4</v>
      </c>
      <c r="D12" s="77">
        <v>76.52</v>
      </c>
      <c r="E12" s="76">
        <v>81.900000000000006</v>
      </c>
      <c r="F12" s="75" t="s">
        <v>16</v>
      </c>
    </row>
    <row r="13" spans="1:6" ht="25.5" x14ac:dyDescent="0.25">
      <c r="A13" s="21" t="s">
        <v>86</v>
      </c>
      <c r="B13" s="62"/>
      <c r="C13" s="77">
        <v>9.56</v>
      </c>
      <c r="D13" s="77">
        <v>16.95</v>
      </c>
      <c r="E13" s="76">
        <f>D13/D14*100</f>
        <v>18.134160693270569</v>
      </c>
      <c r="F13" s="79" t="s">
        <v>85</v>
      </c>
    </row>
    <row r="14" spans="1:6" ht="31.5" customHeight="1" x14ac:dyDescent="0.25">
      <c r="A14" s="78" t="s">
        <v>84</v>
      </c>
      <c r="B14" s="60"/>
      <c r="C14" s="77">
        <f>SUM(C12:C13)</f>
        <v>32.96</v>
      </c>
      <c r="D14" s="77">
        <f>SUM(D12:D13)</f>
        <v>93.47</v>
      </c>
      <c r="E14" s="76">
        <f>SUM(E12:E13)</f>
        <v>100.03416069327058</v>
      </c>
      <c r="F14" s="75" t="s">
        <v>16</v>
      </c>
    </row>
    <row r="15" spans="1:6" x14ac:dyDescent="0.25">
      <c r="A15" s="19" t="s">
        <v>83</v>
      </c>
      <c r="B15" s="19"/>
      <c r="C15" s="19"/>
      <c r="D15" s="19"/>
      <c r="E15" s="19"/>
    </row>
    <row r="16" spans="1:6" x14ac:dyDescent="0.25">
      <c r="A16" s="74" t="s">
        <v>82</v>
      </c>
      <c r="B16" s="74"/>
      <c r="C16" s="74"/>
      <c r="D16" s="74"/>
      <c r="E16" s="74"/>
      <c r="F16" s="73"/>
    </row>
    <row r="17" spans="1:6" x14ac:dyDescent="0.25">
      <c r="A17" s="74" t="s">
        <v>81</v>
      </c>
      <c r="B17" s="74"/>
      <c r="C17" s="74"/>
      <c r="D17" s="74"/>
      <c r="E17" s="74"/>
      <c r="F17" s="73"/>
    </row>
    <row r="18" spans="1:6" x14ac:dyDescent="0.25">
      <c r="A18" s="74" t="s">
        <v>80</v>
      </c>
      <c r="B18" s="74"/>
      <c r="C18" s="74"/>
      <c r="D18" s="74"/>
      <c r="E18" s="74"/>
      <c r="F18" s="73"/>
    </row>
    <row r="43" ht="8.25" customHeight="1" x14ac:dyDescent="0.25"/>
  </sheetData>
  <mergeCells count="15">
    <mergeCell ref="A2:F2"/>
    <mergeCell ref="A5:B6"/>
    <mergeCell ref="C5:C6"/>
    <mergeCell ref="D5:D6"/>
    <mergeCell ref="E5:E6"/>
    <mergeCell ref="F5:F6"/>
    <mergeCell ref="A16:E16"/>
    <mergeCell ref="A17:E17"/>
    <mergeCell ref="A18:E18"/>
    <mergeCell ref="A7:B7"/>
    <mergeCell ref="A8:A11"/>
    <mergeCell ref="A12:B12"/>
    <mergeCell ref="A13:B13"/>
    <mergeCell ref="A14:B14"/>
    <mergeCell ref="A15:E15"/>
  </mergeCells>
  <printOptions horizontalCentered="1" verticalCentered="1"/>
  <pageMargins left="0.7" right="0.7" top="0.75" bottom="0.75" header="0.3" footer="0.3"/>
  <pageSetup paperSize="9" orientation="portrait" r:id="rId1"/>
  <headerFooter>
    <oddFooter>&amp;C7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5"/>
  <sheetViews>
    <sheetView rightToLeft="1" workbookViewId="0">
      <selection activeCell="C2" sqref="C2:F2"/>
    </sheetView>
  </sheetViews>
  <sheetFormatPr defaultRowHeight="15" x14ac:dyDescent="0.25"/>
  <cols>
    <col min="1" max="1" width="5.42578125" customWidth="1"/>
    <col min="3" max="3" width="10.5703125" customWidth="1"/>
    <col min="4" max="4" width="8.42578125" customWidth="1"/>
    <col min="5" max="5" width="11.140625" customWidth="1"/>
    <col min="6" max="6" width="13.42578125" customWidth="1"/>
  </cols>
  <sheetData>
    <row r="2" spans="2:7" ht="21.75" customHeight="1" x14ac:dyDescent="0.25">
      <c r="C2" s="118" t="s">
        <v>143</v>
      </c>
      <c r="D2" s="118"/>
      <c r="E2" s="118"/>
      <c r="F2" s="118"/>
    </row>
    <row r="3" spans="2:7" ht="15.75" x14ac:dyDescent="0.25">
      <c r="C3" s="127"/>
      <c r="D3" s="127"/>
      <c r="E3" s="127"/>
      <c r="F3" s="127"/>
    </row>
    <row r="4" spans="2:7" ht="15.75" x14ac:dyDescent="0.25">
      <c r="B4" s="119"/>
      <c r="C4" s="126" t="s">
        <v>142</v>
      </c>
      <c r="D4" s="125"/>
      <c r="E4" s="125"/>
      <c r="F4" s="125"/>
      <c r="G4" s="119"/>
    </row>
    <row r="5" spans="2:7" ht="33" customHeight="1" x14ac:dyDescent="0.25">
      <c r="B5" s="119"/>
      <c r="C5" s="36" t="s">
        <v>141</v>
      </c>
      <c r="D5" s="124" t="s">
        <v>140</v>
      </c>
      <c r="E5" s="124" t="s">
        <v>139</v>
      </c>
      <c r="F5" s="123" t="s">
        <v>138</v>
      </c>
      <c r="G5" s="119"/>
    </row>
    <row r="6" spans="2:7" ht="16.5" customHeight="1" x14ac:dyDescent="0.25">
      <c r="B6" s="119"/>
      <c r="C6" s="36" t="s">
        <v>47</v>
      </c>
      <c r="D6" s="80">
        <v>57</v>
      </c>
      <c r="E6" s="80">
        <v>8</v>
      </c>
      <c r="F6" s="80">
        <v>1500</v>
      </c>
      <c r="G6" s="119"/>
    </row>
    <row r="7" spans="2:7" ht="16.5" customHeight="1" x14ac:dyDescent="0.25">
      <c r="B7" s="119"/>
      <c r="C7" s="36" t="s">
        <v>46</v>
      </c>
      <c r="D7" s="80">
        <v>16</v>
      </c>
      <c r="E7" s="80">
        <v>7</v>
      </c>
      <c r="F7" s="80">
        <v>700</v>
      </c>
      <c r="G7" s="119"/>
    </row>
    <row r="8" spans="2:7" ht="16.5" customHeight="1" x14ac:dyDescent="0.25">
      <c r="B8" s="119"/>
      <c r="C8" s="36" t="s">
        <v>45</v>
      </c>
      <c r="D8" s="80">
        <v>23</v>
      </c>
      <c r="E8" s="80">
        <v>5</v>
      </c>
      <c r="F8" s="80">
        <v>3000</v>
      </c>
      <c r="G8" s="119"/>
    </row>
    <row r="9" spans="2:7" ht="16.5" customHeight="1" x14ac:dyDescent="0.25">
      <c r="B9" s="119"/>
      <c r="C9" s="36" t="s">
        <v>137</v>
      </c>
      <c r="D9" s="80">
        <v>48</v>
      </c>
      <c r="E9" s="80">
        <v>6</v>
      </c>
      <c r="F9" s="80">
        <v>2500</v>
      </c>
      <c r="G9" s="119"/>
    </row>
    <row r="10" spans="2:7" ht="16.5" customHeight="1" x14ac:dyDescent="0.25">
      <c r="B10" s="119"/>
      <c r="C10" s="36" t="s">
        <v>43</v>
      </c>
      <c r="D10" s="80">
        <v>119</v>
      </c>
      <c r="E10" s="80">
        <v>3.5</v>
      </c>
      <c r="F10" s="80">
        <v>4500</v>
      </c>
      <c r="G10" s="119"/>
    </row>
    <row r="11" spans="2:7" ht="16.5" customHeight="1" x14ac:dyDescent="0.25">
      <c r="B11" s="119"/>
      <c r="C11" s="36" t="s">
        <v>42</v>
      </c>
      <c r="D11" s="80">
        <v>212</v>
      </c>
      <c r="E11" s="80">
        <v>3</v>
      </c>
      <c r="F11" s="80">
        <v>3500</v>
      </c>
      <c r="G11" s="119"/>
    </row>
    <row r="12" spans="2:7" ht="16.5" customHeight="1" x14ac:dyDescent="0.25">
      <c r="B12" s="119"/>
      <c r="C12" s="36" t="s">
        <v>41</v>
      </c>
      <c r="D12" s="80">
        <v>27</v>
      </c>
      <c r="E12" s="80">
        <v>6</v>
      </c>
      <c r="F12" s="80">
        <v>3500</v>
      </c>
      <c r="G12" s="119"/>
    </row>
    <row r="13" spans="2:7" ht="16.5" customHeight="1" x14ac:dyDescent="0.25">
      <c r="B13" s="119"/>
      <c r="C13" s="36" t="s">
        <v>40</v>
      </c>
      <c r="D13" s="80">
        <v>22</v>
      </c>
      <c r="E13" s="80">
        <v>7</v>
      </c>
      <c r="F13" s="80">
        <v>3000</v>
      </c>
      <c r="G13" s="119"/>
    </row>
    <row r="14" spans="2:7" ht="16.5" customHeight="1" x14ac:dyDescent="0.25">
      <c r="B14" s="119"/>
      <c r="C14" s="36" t="s">
        <v>39</v>
      </c>
      <c r="D14" s="80">
        <v>89</v>
      </c>
      <c r="E14" s="80">
        <v>4</v>
      </c>
      <c r="F14" s="80">
        <v>2500</v>
      </c>
      <c r="G14" s="119"/>
    </row>
    <row r="15" spans="2:7" ht="16.5" customHeight="1" x14ac:dyDescent="0.25">
      <c r="B15" s="119"/>
      <c r="C15" s="36" t="s">
        <v>38</v>
      </c>
      <c r="D15" s="80">
        <v>50</v>
      </c>
      <c r="E15" s="80">
        <v>5</v>
      </c>
      <c r="F15" s="80">
        <v>3500</v>
      </c>
      <c r="G15" s="119"/>
    </row>
    <row r="16" spans="2:7" ht="16.5" customHeight="1" x14ac:dyDescent="0.25">
      <c r="B16" s="119"/>
      <c r="C16" s="36" t="s">
        <v>37</v>
      </c>
      <c r="D16" s="80">
        <v>45</v>
      </c>
      <c r="E16" s="80">
        <v>2.5</v>
      </c>
      <c r="F16" s="80">
        <v>6000</v>
      </c>
      <c r="G16" s="119"/>
    </row>
    <row r="17" spans="2:9" ht="16.5" customHeight="1" x14ac:dyDescent="0.25">
      <c r="B17" s="119"/>
      <c r="C17" s="36" t="s">
        <v>36</v>
      </c>
      <c r="D17" s="80">
        <v>24</v>
      </c>
      <c r="E17" s="80">
        <v>10</v>
      </c>
      <c r="F17" s="80">
        <v>2500</v>
      </c>
      <c r="G17" s="119"/>
    </row>
    <row r="18" spans="2:9" ht="16.5" customHeight="1" x14ac:dyDescent="0.25">
      <c r="B18" s="119"/>
      <c r="C18" s="36" t="s">
        <v>35</v>
      </c>
      <c r="D18" s="80">
        <v>25</v>
      </c>
      <c r="E18" s="80">
        <v>1.5</v>
      </c>
      <c r="F18" s="80">
        <v>6500</v>
      </c>
      <c r="G18" s="119"/>
    </row>
    <row r="19" spans="2:9" ht="16.5" customHeight="1" x14ac:dyDescent="0.25">
      <c r="B19" s="119"/>
      <c r="C19" s="36" t="s">
        <v>34</v>
      </c>
      <c r="D19" s="80">
        <v>35</v>
      </c>
      <c r="E19" s="80">
        <v>5</v>
      </c>
      <c r="F19" s="80">
        <v>5000</v>
      </c>
      <c r="G19" s="119"/>
    </row>
    <row r="20" spans="2:9" ht="16.5" customHeight="1" x14ac:dyDescent="0.25">
      <c r="B20" s="119"/>
      <c r="C20" s="36" t="s">
        <v>33</v>
      </c>
      <c r="D20" s="80">
        <v>73</v>
      </c>
      <c r="E20" s="80">
        <v>4</v>
      </c>
      <c r="F20" s="80">
        <v>6000</v>
      </c>
      <c r="G20" s="119"/>
    </row>
    <row r="21" spans="2:9" ht="37.5" customHeight="1" x14ac:dyDescent="0.25">
      <c r="B21" s="119"/>
      <c r="C21" s="122" t="s">
        <v>136</v>
      </c>
      <c r="D21" s="121"/>
      <c r="E21" s="121"/>
      <c r="F21" s="121"/>
      <c r="G21" s="119"/>
    </row>
    <row r="22" spans="2:9" ht="21" customHeight="1" x14ac:dyDescent="0.25">
      <c r="B22" s="119"/>
      <c r="C22" s="119"/>
      <c r="D22" s="119"/>
      <c r="E22" s="119"/>
      <c r="F22" s="119"/>
      <c r="G22" s="119"/>
    </row>
    <row r="23" spans="2:9" x14ac:dyDescent="0.25">
      <c r="B23" s="119"/>
      <c r="C23" s="119"/>
      <c r="D23" s="119"/>
      <c r="E23" s="119"/>
      <c r="F23" s="119"/>
      <c r="G23" s="119"/>
    </row>
    <row r="24" spans="2:9" x14ac:dyDescent="0.25">
      <c r="B24" s="119"/>
      <c r="C24" s="119"/>
      <c r="D24" s="119"/>
      <c r="E24" s="119"/>
      <c r="F24" s="119"/>
      <c r="G24" s="119"/>
      <c r="H24" s="120"/>
    </row>
    <row r="25" spans="2:9" x14ac:dyDescent="0.25">
      <c r="B25" s="119"/>
      <c r="C25" s="119"/>
      <c r="D25" s="119"/>
      <c r="E25" s="119"/>
      <c r="F25" s="119"/>
      <c r="G25" s="119"/>
    </row>
    <row r="26" spans="2:9" x14ac:dyDescent="0.25">
      <c r="B26" s="119"/>
      <c r="C26" s="119"/>
      <c r="D26" s="119"/>
      <c r="E26" s="119"/>
      <c r="F26" s="119"/>
      <c r="G26" s="119"/>
    </row>
    <row r="27" spans="2:9" x14ac:dyDescent="0.25">
      <c r="B27" s="119"/>
      <c r="C27" s="119"/>
      <c r="D27" s="119"/>
      <c r="E27" s="119"/>
      <c r="F27" s="119"/>
      <c r="G27" s="119"/>
      <c r="I27" s="119"/>
    </row>
    <row r="28" spans="2:9" x14ac:dyDescent="0.25">
      <c r="B28" s="119"/>
      <c r="C28" s="119"/>
      <c r="D28" s="119"/>
      <c r="E28" s="119"/>
      <c r="F28" s="119"/>
      <c r="G28" s="119"/>
    </row>
    <row r="29" spans="2:9" x14ac:dyDescent="0.25">
      <c r="B29" s="119"/>
      <c r="C29" s="119"/>
      <c r="D29" s="119"/>
      <c r="E29" s="119"/>
      <c r="F29" s="119"/>
      <c r="G29" s="119"/>
    </row>
    <row r="30" spans="2:9" x14ac:dyDescent="0.25">
      <c r="B30" s="119"/>
      <c r="C30" s="119"/>
      <c r="D30" s="119"/>
      <c r="E30" s="119"/>
      <c r="F30" s="119"/>
      <c r="G30" s="119"/>
    </row>
    <row r="31" spans="2:9" x14ac:dyDescent="0.25">
      <c r="B31" s="119"/>
      <c r="C31" s="119"/>
      <c r="D31" s="119"/>
      <c r="E31" s="119"/>
      <c r="F31" s="119"/>
      <c r="G31" s="119"/>
    </row>
    <row r="32" spans="2:9" x14ac:dyDescent="0.25">
      <c r="B32" s="119"/>
      <c r="C32" s="119"/>
      <c r="D32" s="119"/>
      <c r="E32" s="119"/>
      <c r="F32" s="119"/>
      <c r="G32" s="119"/>
    </row>
    <row r="33" spans="2:7" x14ac:dyDescent="0.25">
      <c r="B33" s="119"/>
      <c r="C33" s="119"/>
      <c r="D33" s="119"/>
      <c r="E33" s="119"/>
      <c r="F33" s="119"/>
      <c r="G33" s="119"/>
    </row>
    <row r="34" spans="2:7" x14ac:dyDescent="0.25">
      <c r="B34" s="119"/>
      <c r="C34" s="119"/>
      <c r="D34" s="119"/>
      <c r="E34" s="119"/>
      <c r="F34" s="119"/>
      <c r="G34" s="119"/>
    </row>
    <row r="35" spans="2:7" x14ac:dyDescent="0.25">
      <c r="B35" s="119"/>
      <c r="C35" s="119"/>
      <c r="D35" s="119"/>
      <c r="E35" s="119"/>
      <c r="F35" s="119"/>
      <c r="G35" s="119"/>
    </row>
    <row r="36" spans="2:7" x14ac:dyDescent="0.25">
      <c r="B36" s="119"/>
      <c r="C36" s="119"/>
      <c r="D36" s="119"/>
      <c r="E36" s="119"/>
      <c r="F36" s="119"/>
      <c r="G36" s="119"/>
    </row>
    <row r="37" spans="2:7" x14ac:dyDescent="0.25">
      <c r="B37" s="119"/>
      <c r="C37" s="119"/>
      <c r="D37" s="119"/>
      <c r="E37" s="119"/>
      <c r="F37" s="119"/>
      <c r="G37" s="119"/>
    </row>
    <row r="38" spans="2:7" x14ac:dyDescent="0.25">
      <c r="B38" s="119"/>
      <c r="C38" s="119"/>
      <c r="D38" s="119"/>
      <c r="E38" s="119"/>
      <c r="F38" s="119"/>
      <c r="G38" s="119"/>
    </row>
    <row r="39" spans="2:7" x14ac:dyDescent="0.25">
      <c r="B39" s="119"/>
      <c r="C39" s="119"/>
      <c r="D39" s="119"/>
      <c r="E39" s="119"/>
      <c r="F39" s="119"/>
      <c r="G39" s="119"/>
    </row>
    <row r="40" spans="2:7" x14ac:dyDescent="0.25">
      <c r="B40" s="119"/>
      <c r="C40" s="119"/>
      <c r="D40" s="119"/>
      <c r="E40" s="119"/>
      <c r="F40" s="119"/>
      <c r="G40" s="119"/>
    </row>
    <row r="41" spans="2:7" x14ac:dyDescent="0.25">
      <c r="B41" s="119"/>
      <c r="C41" s="119"/>
      <c r="D41" s="119"/>
      <c r="E41" s="119"/>
      <c r="F41" s="119"/>
      <c r="G41" s="119"/>
    </row>
    <row r="42" spans="2:7" x14ac:dyDescent="0.25">
      <c r="B42" s="119"/>
      <c r="C42" s="119"/>
      <c r="D42" s="119"/>
      <c r="E42" s="119"/>
      <c r="F42" s="119"/>
      <c r="G42" s="119"/>
    </row>
    <row r="43" spans="2:7" x14ac:dyDescent="0.25">
      <c r="B43" s="119"/>
      <c r="C43" s="119"/>
      <c r="D43" s="119"/>
      <c r="E43" s="119"/>
      <c r="F43" s="119"/>
      <c r="G43" s="119"/>
    </row>
    <row r="44" spans="2:7" x14ac:dyDescent="0.25">
      <c r="B44" s="119"/>
      <c r="C44" s="119"/>
      <c r="D44" s="119"/>
      <c r="E44" s="119"/>
      <c r="F44" s="119"/>
      <c r="G44" s="119"/>
    </row>
    <row r="45" spans="2:7" x14ac:dyDescent="0.25">
      <c r="B45" s="119"/>
      <c r="C45" s="119"/>
      <c r="D45" s="119"/>
      <c r="E45" s="119"/>
      <c r="F45" s="119"/>
      <c r="G45" s="119"/>
    </row>
  </sheetData>
  <mergeCells count="2">
    <mergeCell ref="C2:F2"/>
    <mergeCell ref="C21:F21"/>
  </mergeCells>
  <printOptions horizontalCentered="1"/>
  <pageMargins left="0.7" right="0.7" top="0.75" bottom="0.75" header="0.3" footer="0.3"/>
  <pageSetup paperSize="9" orientation="portrait" r:id="rId1"/>
  <headerFooter>
    <oddFooter>&amp;C8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9"/>
  <sheetViews>
    <sheetView rightToLeft="1" workbookViewId="0">
      <selection activeCell="A3" sqref="A3:G3"/>
    </sheetView>
  </sheetViews>
  <sheetFormatPr defaultRowHeight="15" x14ac:dyDescent="0.25"/>
  <cols>
    <col min="1" max="1" width="10.42578125" customWidth="1"/>
    <col min="2" max="2" width="32" customWidth="1"/>
    <col min="3" max="3" width="6.42578125" customWidth="1"/>
    <col min="4" max="4" width="7.140625" customWidth="1"/>
    <col min="5" max="5" width="8.5703125" customWidth="1"/>
    <col min="6" max="6" width="6.28515625" customWidth="1"/>
    <col min="7" max="7" width="5.7109375" customWidth="1"/>
  </cols>
  <sheetData>
    <row r="3" spans="1:7" ht="21" customHeight="1" x14ac:dyDescent="0.25">
      <c r="A3" s="118" t="s">
        <v>135</v>
      </c>
      <c r="B3" s="118"/>
      <c r="C3" s="118"/>
      <c r="D3" s="118"/>
      <c r="E3" s="118"/>
      <c r="F3" s="118"/>
      <c r="G3" s="118"/>
    </row>
    <row r="5" spans="1:7" ht="15.75" x14ac:dyDescent="0.25">
      <c r="A5" s="117" t="s">
        <v>134</v>
      </c>
    </row>
    <row r="6" spans="1:7" ht="20.25" customHeight="1" x14ac:dyDescent="0.25">
      <c r="A6" s="115" t="s">
        <v>113</v>
      </c>
      <c r="B6" s="112" t="s">
        <v>133</v>
      </c>
      <c r="C6" s="112" t="s">
        <v>132</v>
      </c>
      <c r="D6" s="112"/>
      <c r="E6" s="112"/>
      <c r="F6" s="112"/>
      <c r="G6" s="111"/>
    </row>
    <row r="7" spans="1:7" ht="50.25" customHeight="1" x14ac:dyDescent="0.25">
      <c r="A7" s="115"/>
      <c r="B7" s="112"/>
      <c r="C7" s="116" t="s">
        <v>131</v>
      </c>
      <c r="D7" s="113" t="s">
        <v>130</v>
      </c>
      <c r="E7" s="113" t="s">
        <v>129</v>
      </c>
      <c r="F7" s="112" t="s">
        <v>128</v>
      </c>
      <c r="G7" s="111" t="s">
        <v>127</v>
      </c>
    </row>
    <row r="8" spans="1:7" ht="32.25" customHeight="1" x14ac:dyDescent="0.25">
      <c r="A8" s="115"/>
      <c r="B8" s="112"/>
      <c r="C8" s="114"/>
      <c r="D8" s="113"/>
      <c r="E8" s="113"/>
      <c r="F8" s="112"/>
      <c r="G8" s="111"/>
    </row>
    <row r="9" spans="1:7" ht="36" customHeight="1" x14ac:dyDescent="0.25">
      <c r="A9" s="110" t="s">
        <v>110</v>
      </c>
      <c r="B9" s="106" t="s">
        <v>126</v>
      </c>
      <c r="C9" s="105">
        <v>1</v>
      </c>
      <c r="D9" s="105">
        <v>1</v>
      </c>
      <c r="E9" s="105" t="s">
        <v>16</v>
      </c>
      <c r="F9" s="105">
        <v>1</v>
      </c>
      <c r="G9" s="104">
        <v>1</v>
      </c>
    </row>
    <row r="10" spans="1:7" ht="36" customHeight="1" x14ac:dyDescent="0.25">
      <c r="A10" s="110" t="s">
        <v>109</v>
      </c>
      <c r="B10" s="106" t="s">
        <v>125</v>
      </c>
      <c r="C10" s="105">
        <v>1</v>
      </c>
      <c r="D10" s="105">
        <v>1</v>
      </c>
      <c r="E10" s="105">
        <v>609</v>
      </c>
      <c r="F10" s="105" t="s">
        <v>16</v>
      </c>
      <c r="G10" s="104">
        <v>1</v>
      </c>
    </row>
    <row r="11" spans="1:7" ht="36" customHeight="1" x14ac:dyDescent="0.25">
      <c r="A11" s="110" t="s">
        <v>108</v>
      </c>
      <c r="B11" s="106" t="s">
        <v>124</v>
      </c>
      <c r="C11" s="105">
        <v>1</v>
      </c>
      <c r="D11" s="105">
        <v>1</v>
      </c>
      <c r="E11" s="105">
        <v>221</v>
      </c>
      <c r="F11" s="105">
        <v>1</v>
      </c>
      <c r="G11" s="104">
        <v>1</v>
      </c>
    </row>
    <row r="12" spans="1:7" ht="36" customHeight="1" x14ac:dyDescent="0.25">
      <c r="A12" s="110" t="s">
        <v>107</v>
      </c>
      <c r="B12" s="106" t="s">
        <v>123</v>
      </c>
      <c r="C12" s="105">
        <v>1</v>
      </c>
      <c r="D12" s="105">
        <v>1</v>
      </c>
      <c r="E12" s="105" t="s">
        <v>16</v>
      </c>
      <c r="F12" s="105" t="s">
        <v>16</v>
      </c>
      <c r="G12" s="104">
        <v>1</v>
      </c>
    </row>
    <row r="13" spans="1:7" ht="36" customHeight="1" x14ac:dyDescent="0.25">
      <c r="A13" s="110" t="s">
        <v>106</v>
      </c>
      <c r="B13" s="106" t="s">
        <v>122</v>
      </c>
      <c r="C13" s="108">
        <v>1</v>
      </c>
      <c r="D13" s="105">
        <v>1</v>
      </c>
      <c r="E13" s="105">
        <v>221</v>
      </c>
      <c r="F13" s="105" t="s">
        <v>16</v>
      </c>
      <c r="G13" s="104">
        <v>1</v>
      </c>
    </row>
    <row r="14" spans="1:7" ht="36" customHeight="1" x14ac:dyDescent="0.25">
      <c r="A14" s="110" t="s">
        <v>105</v>
      </c>
      <c r="B14" s="106" t="s">
        <v>121</v>
      </c>
      <c r="C14" s="105">
        <v>1</v>
      </c>
      <c r="D14" s="105">
        <v>1</v>
      </c>
      <c r="E14" s="105">
        <v>44</v>
      </c>
      <c r="F14" s="105">
        <v>1</v>
      </c>
      <c r="G14" s="104">
        <v>1</v>
      </c>
    </row>
    <row r="15" spans="1:7" ht="33" customHeight="1" x14ac:dyDescent="0.25">
      <c r="A15" s="110" t="s">
        <v>104</v>
      </c>
      <c r="B15" s="106" t="s">
        <v>120</v>
      </c>
      <c r="C15" s="105">
        <v>1</v>
      </c>
      <c r="D15" s="105">
        <v>1</v>
      </c>
      <c r="E15" s="105">
        <v>188</v>
      </c>
      <c r="F15" s="105" t="s">
        <v>16</v>
      </c>
      <c r="G15" s="104">
        <v>1</v>
      </c>
    </row>
    <row r="16" spans="1:7" ht="45.75" customHeight="1" x14ac:dyDescent="0.25">
      <c r="A16" s="109" t="s">
        <v>103</v>
      </c>
      <c r="B16" s="106" t="s">
        <v>119</v>
      </c>
      <c r="C16" s="105">
        <v>1</v>
      </c>
      <c r="D16" s="108">
        <v>1</v>
      </c>
      <c r="E16" s="105" t="s">
        <v>16</v>
      </c>
      <c r="F16" s="105" t="s">
        <v>16</v>
      </c>
      <c r="G16" s="104">
        <v>1</v>
      </c>
    </row>
    <row r="17" spans="1:7" ht="36" customHeight="1" x14ac:dyDescent="0.25">
      <c r="A17" s="107" t="s">
        <v>102</v>
      </c>
      <c r="B17" s="106" t="s">
        <v>118</v>
      </c>
      <c r="C17" s="105">
        <v>1</v>
      </c>
      <c r="D17" s="105">
        <v>1</v>
      </c>
      <c r="E17" s="105" t="s">
        <v>16</v>
      </c>
      <c r="F17" s="105" t="s">
        <v>16</v>
      </c>
      <c r="G17" s="104">
        <v>1</v>
      </c>
    </row>
    <row r="18" spans="1:7" x14ac:dyDescent="0.25">
      <c r="A18" s="103" t="s">
        <v>117</v>
      </c>
      <c r="B18" s="103"/>
      <c r="C18" s="103"/>
      <c r="D18" s="103"/>
      <c r="E18" s="103"/>
    </row>
    <row r="19" spans="1:7" x14ac:dyDescent="0.25">
      <c r="A19" s="102" t="s">
        <v>116</v>
      </c>
      <c r="B19" s="102"/>
      <c r="C19" s="102"/>
      <c r="D19" s="102"/>
      <c r="E19" s="102"/>
      <c r="F19" s="102"/>
    </row>
  </sheetData>
  <mergeCells count="11">
    <mergeCell ref="G7:G8"/>
    <mergeCell ref="A18:E18"/>
    <mergeCell ref="A19:F19"/>
    <mergeCell ref="A3:G3"/>
    <mergeCell ref="A6:A8"/>
    <mergeCell ref="B6:B8"/>
    <mergeCell ref="C6:G6"/>
    <mergeCell ref="C7:C8"/>
    <mergeCell ref="D7:D8"/>
    <mergeCell ref="E7:E8"/>
    <mergeCell ref="F7:F8"/>
  </mergeCells>
  <pageMargins left="0.7" right="0.7" top="0.75" bottom="0.75" header="0.3" footer="0.3"/>
  <pageSetup paperSize="9" orientation="portrait" r:id="rId1"/>
  <headerFooter>
    <oddFooter>&amp;C9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3"/>
  <sheetViews>
    <sheetView rightToLeft="1" workbookViewId="0">
      <selection activeCell="B3" sqref="B3:D3"/>
    </sheetView>
  </sheetViews>
  <sheetFormatPr defaultRowHeight="15" x14ac:dyDescent="0.25"/>
  <cols>
    <col min="1" max="1" width="12.140625" customWidth="1"/>
    <col min="2" max="2" width="19" customWidth="1"/>
    <col min="3" max="3" width="13.140625" customWidth="1"/>
    <col min="4" max="4" width="20.140625" customWidth="1"/>
  </cols>
  <sheetData>
    <row r="3" spans="2:6" ht="19.5" customHeight="1" x14ac:dyDescent="0.25">
      <c r="B3" s="101" t="s">
        <v>115</v>
      </c>
      <c r="C3" s="101"/>
      <c r="D3" s="101"/>
      <c r="E3" s="100"/>
      <c r="F3" s="100"/>
    </row>
    <row r="5" spans="2:6" ht="15.75" x14ac:dyDescent="0.25">
      <c r="B5" s="99" t="s">
        <v>114</v>
      </c>
    </row>
    <row r="6" spans="2:6" ht="33" customHeight="1" x14ac:dyDescent="0.25">
      <c r="B6" s="98" t="s">
        <v>113</v>
      </c>
      <c r="C6" s="2" t="s">
        <v>112</v>
      </c>
      <c r="D6" s="97" t="s">
        <v>111</v>
      </c>
    </row>
    <row r="7" spans="2:6" ht="20.25" customHeight="1" x14ac:dyDescent="0.25">
      <c r="B7" s="36" t="s">
        <v>110</v>
      </c>
      <c r="C7" s="11">
        <v>618.79999999999995</v>
      </c>
      <c r="D7" s="96">
        <v>615.79999999999995</v>
      </c>
    </row>
    <row r="8" spans="2:6" ht="20.25" customHeight="1" x14ac:dyDescent="0.25">
      <c r="B8" s="36" t="s">
        <v>109</v>
      </c>
      <c r="C8" s="93">
        <v>338</v>
      </c>
      <c r="D8" s="94">
        <v>330</v>
      </c>
    </row>
    <row r="9" spans="2:6" ht="20.25" customHeight="1" x14ac:dyDescent="0.25">
      <c r="B9" s="36" t="s">
        <v>108</v>
      </c>
      <c r="C9" s="93">
        <v>515</v>
      </c>
      <c r="D9" s="94">
        <v>511</v>
      </c>
    </row>
    <row r="10" spans="2:6" ht="20.25" customHeight="1" x14ac:dyDescent="0.25">
      <c r="B10" s="36" t="s">
        <v>107</v>
      </c>
      <c r="C10" s="95">
        <v>143.5</v>
      </c>
      <c r="D10" s="79">
        <v>131.5</v>
      </c>
    </row>
    <row r="11" spans="2:6" ht="20.25" customHeight="1" x14ac:dyDescent="0.25">
      <c r="B11" s="36" t="s">
        <v>106</v>
      </c>
      <c r="C11" s="95">
        <v>493.5</v>
      </c>
      <c r="D11" s="94">
        <v>485</v>
      </c>
    </row>
    <row r="12" spans="2:6" ht="20.25" customHeight="1" x14ac:dyDescent="0.25">
      <c r="B12" s="36" t="s">
        <v>105</v>
      </c>
      <c r="C12" s="95">
        <v>107.5</v>
      </c>
      <c r="D12" s="94">
        <v>104</v>
      </c>
    </row>
    <row r="13" spans="2:6" ht="20.25" customHeight="1" x14ac:dyDescent="0.25">
      <c r="B13" s="36" t="s">
        <v>104</v>
      </c>
      <c r="C13" s="95">
        <v>150.19999999999999</v>
      </c>
      <c r="D13" s="94">
        <v>147</v>
      </c>
    </row>
    <row r="14" spans="2:6" ht="20.25" customHeight="1" x14ac:dyDescent="0.25">
      <c r="B14" s="36" t="s">
        <v>103</v>
      </c>
      <c r="C14" s="93">
        <v>65</v>
      </c>
      <c r="D14" s="92" t="s">
        <v>16</v>
      </c>
    </row>
    <row r="15" spans="2:6" ht="21.6" customHeight="1" x14ac:dyDescent="0.25">
      <c r="B15" s="36" t="s">
        <v>102</v>
      </c>
      <c r="C15" s="93">
        <v>51</v>
      </c>
      <c r="D15" s="92" t="s">
        <v>16</v>
      </c>
    </row>
    <row r="16" spans="2:6" ht="29.45" customHeight="1" x14ac:dyDescent="0.25">
      <c r="B16" s="91" t="s">
        <v>101</v>
      </c>
      <c r="C16" s="91"/>
      <c r="D16" s="91"/>
    </row>
    <row r="17" spans="2:9" ht="19.899999999999999" customHeight="1" x14ac:dyDescent="0.25">
      <c r="B17" s="90"/>
      <c r="C17" s="90"/>
      <c r="D17" s="90"/>
    </row>
    <row r="18" spans="2:9" ht="9" customHeight="1" x14ac:dyDescent="0.25">
      <c r="B18" s="89"/>
      <c r="C18" s="89"/>
      <c r="D18" s="89"/>
    </row>
    <row r="19" spans="2:9" ht="11.45" customHeight="1" x14ac:dyDescent="0.25"/>
    <row r="23" spans="2:9" x14ac:dyDescent="0.25">
      <c r="I23" s="88"/>
    </row>
  </sheetData>
  <mergeCells count="2">
    <mergeCell ref="B3:D3"/>
    <mergeCell ref="B16:D17"/>
  </mergeCells>
  <pageMargins left="0.7" right="0.7" top="0.75" bottom="0.75" header="0.3" footer="0.3"/>
  <pageSetup paperSize="9" orientation="portrait" r:id="rId1"/>
  <headerFooter>
    <oddFooter>&amp;C10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3"/>
  <sheetViews>
    <sheetView rightToLeft="1" topLeftCell="B1" workbookViewId="0">
      <selection activeCell="B2" sqref="B2:L2"/>
    </sheetView>
  </sheetViews>
  <sheetFormatPr defaultRowHeight="15" x14ac:dyDescent="0.25"/>
  <cols>
    <col min="1" max="1" width="7.42578125" customWidth="1"/>
    <col min="2" max="2" width="11.140625" customWidth="1"/>
    <col min="3" max="11" width="10" customWidth="1"/>
  </cols>
  <sheetData>
    <row r="2" spans="2:13" ht="18.75" customHeight="1" x14ac:dyDescent="0.25">
      <c r="B2" s="50" t="s">
        <v>56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49"/>
    </row>
    <row r="3" spans="2:13" ht="15.75" x14ac:dyDescent="0.25">
      <c r="B3" s="48" t="s">
        <v>55</v>
      </c>
      <c r="C3" s="48"/>
    </row>
    <row r="4" spans="2:13" ht="15" customHeight="1" x14ac:dyDescent="0.25">
      <c r="B4" s="21" t="s">
        <v>54</v>
      </c>
      <c r="C4" s="23" t="s">
        <v>53</v>
      </c>
      <c r="D4" s="24"/>
      <c r="E4" s="24"/>
      <c r="F4" s="24"/>
      <c r="G4" s="24"/>
      <c r="H4" s="24"/>
      <c r="I4" s="24"/>
      <c r="J4" s="24"/>
      <c r="K4" s="24"/>
    </row>
    <row r="5" spans="2:13" ht="15" customHeight="1" x14ac:dyDescent="0.25">
      <c r="B5" s="21"/>
      <c r="C5" s="47"/>
      <c r="D5" s="46"/>
      <c r="E5" s="46"/>
      <c r="F5" s="46"/>
      <c r="G5" s="46"/>
      <c r="H5" s="46"/>
      <c r="I5" s="46"/>
      <c r="J5" s="46"/>
      <c r="K5" s="46"/>
    </row>
    <row r="6" spans="2:13" ht="34.5" customHeight="1" x14ac:dyDescent="0.25">
      <c r="B6" s="21"/>
      <c r="C6" s="45" t="s">
        <v>3</v>
      </c>
      <c r="D6" s="45" t="s">
        <v>4</v>
      </c>
      <c r="E6" s="45" t="s">
        <v>5</v>
      </c>
      <c r="F6" s="45" t="s">
        <v>52</v>
      </c>
      <c r="G6" s="45" t="s">
        <v>51</v>
      </c>
      <c r="H6" s="45" t="s">
        <v>50</v>
      </c>
      <c r="I6" s="45" t="s">
        <v>49</v>
      </c>
      <c r="J6" s="45" t="s">
        <v>7</v>
      </c>
      <c r="K6" s="44" t="s">
        <v>48</v>
      </c>
    </row>
    <row r="7" spans="2:13" ht="17.25" customHeight="1" x14ac:dyDescent="0.25">
      <c r="B7" s="36" t="s">
        <v>47</v>
      </c>
      <c r="C7" s="35">
        <v>40</v>
      </c>
      <c r="D7" s="4">
        <v>177</v>
      </c>
      <c r="E7" s="4">
        <v>203</v>
      </c>
      <c r="F7" s="5" t="s">
        <v>16</v>
      </c>
      <c r="G7" s="4">
        <v>839</v>
      </c>
      <c r="H7" s="33">
        <v>67</v>
      </c>
      <c r="I7" s="5" t="s">
        <v>16</v>
      </c>
      <c r="J7" s="4">
        <f>SUM(C7:I7)</f>
        <v>1326</v>
      </c>
      <c r="K7" s="32">
        <f>J7/J22%</f>
        <v>1.4503532911863146</v>
      </c>
    </row>
    <row r="8" spans="2:13" ht="17.25" customHeight="1" x14ac:dyDescent="0.25">
      <c r="B8" s="36" t="s">
        <v>46</v>
      </c>
      <c r="C8" s="35">
        <v>471</v>
      </c>
      <c r="D8" s="4">
        <v>502</v>
      </c>
      <c r="E8" s="4">
        <v>276</v>
      </c>
      <c r="F8" s="4">
        <v>310</v>
      </c>
      <c r="G8" s="4">
        <v>2775</v>
      </c>
      <c r="H8" s="4">
        <v>652</v>
      </c>
      <c r="I8" s="5" t="s">
        <v>16</v>
      </c>
      <c r="J8" s="4">
        <f>SUM(C8:I8)</f>
        <v>4986</v>
      </c>
      <c r="K8" s="32">
        <f>J8/J22%</f>
        <v>5.4535908822435628</v>
      </c>
    </row>
    <row r="9" spans="2:13" ht="17.25" customHeight="1" x14ac:dyDescent="0.25">
      <c r="B9" s="36" t="s">
        <v>45</v>
      </c>
      <c r="C9" s="35">
        <v>623</v>
      </c>
      <c r="D9" s="4">
        <v>755</v>
      </c>
      <c r="E9" s="4">
        <v>694</v>
      </c>
      <c r="F9" s="4">
        <v>3559</v>
      </c>
      <c r="G9" s="4">
        <v>11206</v>
      </c>
      <c r="H9" s="4">
        <v>664</v>
      </c>
      <c r="I9" s="5" t="s">
        <v>16</v>
      </c>
      <c r="J9" s="4">
        <f>SUM(C9:I9)</f>
        <v>17501</v>
      </c>
      <c r="K9" s="32">
        <f>J9/J22%</f>
        <v>19.142257125981669</v>
      </c>
    </row>
    <row r="10" spans="2:13" ht="17.25" customHeight="1" x14ac:dyDescent="0.25">
      <c r="B10" s="36" t="s">
        <v>44</v>
      </c>
      <c r="C10" s="35">
        <v>296</v>
      </c>
      <c r="D10" s="4">
        <v>463</v>
      </c>
      <c r="E10" s="4">
        <v>173</v>
      </c>
      <c r="F10" s="4">
        <v>441</v>
      </c>
      <c r="G10" s="4">
        <v>2239</v>
      </c>
      <c r="H10" s="5" t="s">
        <v>16</v>
      </c>
      <c r="I10" s="5" t="s">
        <v>16</v>
      </c>
      <c r="J10" s="4">
        <f>SUM(C10:I10)</f>
        <v>3612</v>
      </c>
      <c r="K10" s="32">
        <f>J10/J22%</f>
        <v>3.9507361144532189</v>
      </c>
    </row>
    <row r="11" spans="2:13" ht="17.25" customHeight="1" x14ac:dyDescent="0.25">
      <c r="B11" s="36" t="s">
        <v>43</v>
      </c>
      <c r="C11" s="43">
        <v>499</v>
      </c>
      <c r="D11" s="33">
        <v>806</v>
      </c>
      <c r="E11" s="33">
        <v>802</v>
      </c>
      <c r="F11" s="33">
        <v>1154</v>
      </c>
      <c r="G11" s="33">
        <v>7800</v>
      </c>
      <c r="H11" s="42" t="s">
        <v>16</v>
      </c>
      <c r="I11" s="42" t="s">
        <v>16</v>
      </c>
      <c r="J11" s="41">
        <f>SUM(C11:I11)</f>
        <v>11061</v>
      </c>
      <c r="K11" s="39">
        <f>J11/J22%</f>
        <v>12.098309014941046</v>
      </c>
      <c r="L11" s="40"/>
    </row>
    <row r="12" spans="2:13" ht="17.25" customHeight="1" x14ac:dyDescent="0.25">
      <c r="B12" s="36" t="s">
        <v>42</v>
      </c>
      <c r="C12" s="35">
        <v>387</v>
      </c>
      <c r="D12" s="4">
        <v>914</v>
      </c>
      <c r="E12" s="4">
        <v>1067</v>
      </c>
      <c r="F12" s="4">
        <v>3613</v>
      </c>
      <c r="G12" s="4">
        <v>8299</v>
      </c>
      <c r="H12" s="5" t="s">
        <v>16</v>
      </c>
      <c r="I12" s="5" t="s">
        <v>16</v>
      </c>
      <c r="J12" s="4">
        <f>SUM(C12:I12)</f>
        <v>14280</v>
      </c>
      <c r="K12" s="32">
        <f>J12/J22%</f>
        <v>15.619189289698772</v>
      </c>
    </row>
    <row r="13" spans="2:13" ht="17.25" customHeight="1" x14ac:dyDescent="0.25">
      <c r="B13" s="36" t="s">
        <v>41</v>
      </c>
      <c r="C13" s="35">
        <v>65</v>
      </c>
      <c r="D13" s="4">
        <v>317</v>
      </c>
      <c r="E13" s="4">
        <v>95</v>
      </c>
      <c r="F13" s="4">
        <v>506</v>
      </c>
      <c r="G13" s="4">
        <v>100</v>
      </c>
      <c r="H13" s="5" t="s">
        <v>16</v>
      </c>
      <c r="I13" s="5" t="s">
        <v>16</v>
      </c>
      <c r="J13" s="8">
        <f>SUM(C13:I13)</f>
        <v>1083</v>
      </c>
      <c r="K13" s="39">
        <f>J13/J22%</f>
        <v>1.1845645658784154</v>
      </c>
    </row>
    <row r="14" spans="2:13" ht="17.25" customHeight="1" x14ac:dyDescent="0.25">
      <c r="B14" s="36" t="s">
        <v>40</v>
      </c>
      <c r="C14" s="35">
        <v>446</v>
      </c>
      <c r="D14" s="4">
        <v>1298</v>
      </c>
      <c r="E14" s="4">
        <v>107</v>
      </c>
      <c r="F14" s="5" t="s">
        <v>16</v>
      </c>
      <c r="G14" s="4">
        <v>17554</v>
      </c>
      <c r="H14" s="5" t="s">
        <v>16</v>
      </c>
      <c r="I14" s="5" t="s">
        <v>16</v>
      </c>
      <c r="J14" s="4">
        <f>SUM(C14:I14)</f>
        <v>19405</v>
      </c>
      <c r="K14" s="32">
        <f>J14/J22%</f>
        <v>21.224815697941505</v>
      </c>
    </row>
    <row r="15" spans="2:13" ht="17.25" customHeight="1" x14ac:dyDescent="0.25">
      <c r="B15" s="36" t="s">
        <v>39</v>
      </c>
      <c r="C15" s="35">
        <v>101</v>
      </c>
      <c r="D15" s="4">
        <v>233</v>
      </c>
      <c r="E15" s="4">
        <v>737</v>
      </c>
      <c r="F15" s="4">
        <v>2499</v>
      </c>
      <c r="G15" s="4">
        <v>4754</v>
      </c>
      <c r="H15" s="4">
        <v>305</v>
      </c>
      <c r="I15" s="38">
        <v>78</v>
      </c>
      <c r="J15" s="37">
        <f>SUM(C15:I15)</f>
        <v>8707</v>
      </c>
      <c r="K15" s="32">
        <f>J15/J22%</f>
        <v>9.5235490998184318</v>
      </c>
    </row>
    <row r="16" spans="2:13" ht="17.25" customHeight="1" x14ac:dyDescent="0.25">
      <c r="B16" s="36" t="s">
        <v>38</v>
      </c>
      <c r="C16" s="35">
        <v>291</v>
      </c>
      <c r="D16" s="4">
        <v>468</v>
      </c>
      <c r="E16" s="4">
        <v>18</v>
      </c>
      <c r="F16" s="5" t="s">
        <v>16</v>
      </c>
      <c r="G16" s="4">
        <v>80</v>
      </c>
      <c r="H16" s="5" t="s">
        <v>16</v>
      </c>
      <c r="I16" s="5" t="s">
        <v>16</v>
      </c>
      <c r="J16" s="4">
        <f>SUM(C16:I16)</f>
        <v>857</v>
      </c>
      <c r="K16" s="32">
        <f>J16/J22%</f>
        <v>0.93737011353444322</v>
      </c>
    </row>
    <row r="17" spans="2:11" ht="17.25" customHeight="1" x14ac:dyDescent="0.25">
      <c r="B17" s="36" t="s">
        <v>37</v>
      </c>
      <c r="C17" s="35">
        <v>205</v>
      </c>
      <c r="D17" s="4">
        <v>161</v>
      </c>
      <c r="E17" s="4">
        <v>1631</v>
      </c>
      <c r="F17" s="5" t="s">
        <v>16</v>
      </c>
      <c r="G17" s="4">
        <v>2738</v>
      </c>
      <c r="H17" s="5" t="s">
        <v>16</v>
      </c>
      <c r="I17" s="5" t="s">
        <v>16</v>
      </c>
      <c r="J17" s="4">
        <f>SUM(C17:I17)</f>
        <v>4735</v>
      </c>
      <c r="K17" s="32">
        <f>J17/J22%</f>
        <v>5.1790519108349926</v>
      </c>
    </row>
    <row r="18" spans="2:11" ht="17.25" customHeight="1" x14ac:dyDescent="0.25">
      <c r="B18" s="36" t="s">
        <v>36</v>
      </c>
      <c r="C18" s="35">
        <v>233</v>
      </c>
      <c r="D18" s="4">
        <v>254</v>
      </c>
      <c r="E18" s="4">
        <v>112</v>
      </c>
      <c r="F18" s="5" t="s">
        <v>16</v>
      </c>
      <c r="G18" s="4">
        <v>3</v>
      </c>
      <c r="H18" s="5" t="s">
        <v>16</v>
      </c>
      <c r="I18" s="5" t="s">
        <v>16</v>
      </c>
      <c r="J18" s="4">
        <f>SUM(C18:I18)</f>
        <v>602</v>
      </c>
      <c r="K18" s="32">
        <f>J18/J22%</f>
        <v>0.65845601907553652</v>
      </c>
    </row>
    <row r="19" spans="2:11" ht="17.25" customHeight="1" x14ac:dyDescent="0.25">
      <c r="B19" s="36" t="s">
        <v>35</v>
      </c>
      <c r="C19" s="35">
        <v>291</v>
      </c>
      <c r="D19" s="4">
        <v>387</v>
      </c>
      <c r="E19" s="4">
        <v>85</v>
      </c>
      <c r="F19" s="5" t="s">
        <v>16</v>
      </c>
      <c r="G19" s="4">
        <v>287</v>
      </c>
      <c r="H19" s="5" t="s">
        <v>16</v>
      </c>
      <c r="I19" s="5" t="s">
        <v>16</v>
      </c>
      <c r="J19" s="4">
        <f>SUM(C19:I19)</f>
        <v>1050</v>
      </c>
      <c r="K19" s="32">
        <f>J19/J22%</f>
        <v>1.1484698007131451</v>
      </c>
    </row>
    <row r="20" spans="2:11" ht="17.25" customHeight="1" x14ac:dyDescent="0.25">
      <c r="B20" s="36" t="s">
        <v>34</v>
      </c>
      <c r="C20" s="35">
        <v>236</v>
      </c>
      <c r="D20" s="4">
        <v>95</v>
      </c>
      <c r="E20" s="4">
        <v>8</v>
      </c>
      <c r="F20" s="4">
        <v>303</v>
      </c>
      <c r="G20" s="4">
        <v>1478</v>
      </c>
      <c r="H20" s="5" t="s">
        <v>16</v>
      </c>
      <c r="I20" s="5" t="s">
        <v>16</v>
      </c>
      <c r="J20" s="4">
        <f>SUM(C20:I20)</f>
        <v>2120</v>
      </c>
      <c r="K20" s="32">
        <f>J20/J22%</f>
        <v>2.3188152166779692</v>
      </c>
    </row>
    <row r="21" spans="2:11" ht="17.25" customHeight="1" x14ac:dyDescent="0.25">
      <c r="B21" s="34" t="s">
        <v>33</v>
      </c>
      <c r="C21" s="35">
        <v>25</v>
      </c>
      <c r="D21" s="4">
        <v>76</v>
      </c>
      <c r="E21" s="5" t="s">
        <v>16</v>
      </c>
      <c r="F21" s="5" t="s">
        <v>16</v>
      </c>
      <c r="G21" s="5" t="s">
        <v>16</v>
      </c>
      <c r="H21" s="5" t="s">
        <v>16</v>
      </c>
      <c r="I21" s="5" t="s">
        <v>16</v>
      </c>
      <c r="J21" s="4">
        <f>SUM(C21:I21)</f>
        <v>101</v>
      </c>
      <c r="K21" s="32">
        <f>J21/J22%</f>
        <v>0.11047185702097871</v>
      </c>
    </row>
    <row r="22" spans="2:11" ht="20.25" customHeight="1" x14ac:dyDescent="0.25">
      <c r="B22" s="34" t="s">
        <v>7</v>
      </c>
      <c r="C22" s="33">
        <f>SUM(C7:C21)</f>
        <v>4209</v>
      </c>
      <c r="D22" s="33">
        <f>SUM(D7:D21)</f>
        <v>6906</v>
      </c>
      <c r="E22" s="33">
        <f>SUM(E7:E21)</f>
        <v>6008</v>
      </c>
      <c r="F22" s="33">
        <f>SUM(F8:F21)</f>
        <v>12385</v>
      </c>
      <c r="G22" s="33">
        <f>SUM(G7:G21)</f>
        <v>60152</v>
      </c>
      <c r="H22" s="33">
        <f>SUM(H7:H21)</f>
        <v>1688</v>
      </c>
      <c r="I22" s="33">
        <f>SUM(I15:I21)</f>
        <v>78</v>
      </c>
      <c r="J22" s="33">
        <f>SUM(J7:J21)</f>
        <v>91426</v>
      </c>
      <c r="K22" s="32">
        <f>SUM(K7:K21)</f>
        <v>99.999999999999986</v>
      </c>
    </row>
    <row r="23" spans="2:11" x14ac:dyDescent="0.25">
      <c r="B23" s="31" t="s">
        <v>32</v>
      </c>
      <c r="C23" s="31"/>
      <c r="D23" s="31"/>
      <c r="E23" s="31"/>
      <c r="F23" s="31"/>
      <c r="G23" s="31"/>
      <c r="H23" s="31"/>
    </row>
  </sheetData>
  <mergeCells count="5">
    <mergeCell ref="B2:L2"/>
    <mergeCell ref="B3:C3"/>
    <mergeCell ref="B4:B6"/>
    <mergeCell ref="C4:K5"/>
    <mergeCell ref="B23:H23"/>
  </mergeCells>
  <printOptions horizontalCentered="1" verticalCentered="1"/>
  <pageMargins left="0.7" right="0.7" top="0.75" bottom="0.75" header="0.3" footer="0.3"/>
  <pageSetup paperSize="9" orientation="landscape" r:id="rId1"/>
  <headerFooter>
    <oddFooter>&amp;C11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rightToLeft="1" workbookViewId="0">
      <selection activeCell="Q12" sqref="Q12"/>
    </sheetView>
  </sheetViews>
  <sheetFormatPr defaultRowHeight="15" x14ac:dyDescent="0.25"/>
  <cols>
    <col min="1" max="1" width="6.42578125" customWidth="1"/>
    <col min="2" max="2" width="11.42578125" customWidth="1"/>
    <col min="3" max="12" width="5.85546875" customWidth="1"/>
    <col min="13" max="13" width="8.140625" customWidth="1"/>
    <col min="14" max="14" width="5.85546875" customWidth="1"/>
    <col min="15" max="15" width="8" customWidth="1"/>
    <col min="16" max="16" width="7.7109375" customWidth="1"/>
  </cols>
  <sheetData>
    <row r="1" spans="2:16" ht="8.25" customHeight="1" x14ac:dyDescent="0.25"/>
    <row r="3" spans="2:16" ht="21.75" customHeight="1" x14ac:dyDescent="0.25">
      <c r="B3" s="20" t="s">
        <v>0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5" spans="2:16" ht="15.75" x14ac:dyDescent="0.25">
      <c r="B5" s="1" t="s">
        <v>1</v>
      </c>
      <c r="C5" s="1"/>
    </row>
    <row r="6" spans="2:16" ht="18.75" customHeight="1" x14ac:dyDescent="0.25">
      <c r="B6" s="21" t="s">
        <v>2</v>
      </c>
      <c r="C6" s="22" t="s">
        <v>3</v>
      </c>
      <c r="D6" s="22"/>
      <c r="E6" s="22"/>
      <c r="F6" s="22" t="s">
        <v>4</v>
      </c>
      <c r="G6" s="22"/>
      <c r="H6" s="22"/>
      <c r="I6" s="22" t="s">
        <v>5</v>
      </c>
      <c r="J6" s="22"/>
      <c r="K6" s="22"/>
      <c r="L6" s="23" t="s">
        <v>6</v>
      </c>
      <c r="M6" s="24"/>
      <c r="N6" s="25"/>
      <c r="O6" s="22" t="s">
        <v>7</v>
      </c>
      <c r="P6" s="28" t="s">
        <v>8</v>
      </c>
    </row>
    <row r="7" spans="2:16" ht="26.25" customHeight="1" x14ac:dyDescent="0.25">
      <c r="B7" s="21"/>
      <c r="C7" s="16" t="s">
        <v>9</v>
      </c>
      <c r="D7" s="17"/>
      <c r="E7" s="18"/>
      <c r="F7" s="15" t="s">
        <v>10</v>
      </c>
      <c r="G7" s="15"/>
      <c r="H7" s="15"/>
      <c r="I7" s="15" t="s">
        <v>9</v>
      </c>
      <c r="J7" s="15"/>
      <c r="K7" s="15"/>
      <c r="L7" s="16" t="s">
        <v>11</v>
      </c>
      <c r="M7" s="17"/>
      <c r="N7" s="18"/>
      <c r="O7" s="26"/>
      <c r="P7" s="29"/>
    </row>
    <row r="8" spans="2:16" ht="32.25" customHeight="1" x14ac:dyDescent="0.25">
      <c r="B8" s="21"/>
      <c r="C8" s="2" t="s">
        <v>12</v>
      </c>
      <c r="D8" s="2" t="s">
        <v>13</v>
      </c>
      <c r="E8" s="2" t="s">
        <v>14</v>
      </c>
      <c r="F8" s="2" t="s">
        <v>12</v>
      </c>
      <c r="G8" s="2" t="s">
        <v>13</v>
      </c>
      <c r="H8" s="2" t="s">
        <v>14</v>
      </c>
      <c r="I8" s="2" t="s">
        <v>12</v>
      </c>
      <c r="J8" s="2" t="s">
        <v>13</v>
      </c>
      <c r="K8" s="2" t="s">
        <v>14</v>
      </c>
      <c r="L8" s="2" t="s">
        <v>12</v>
      </c>
      <c r="M8" s="2" t="s">
        <v>13</v>
      </c>
      <c r="N8" s="2" t="s">
        <v>14</v>
      </c>
      <c r="O8" s="27"/>
      <c r="P8" s="30"/>
    </row>
    <row r="9" spans="2:16" ht="17.25" customHeight="1" x14ac:dyDescent="0.25">
      <c r="B9" s="3" t="s">
        <v>15</v>
      </c>
      <c r="C9" s="4">
        <v>153</v>
      </c>
      <c r="D9" s="5" t="s">
        <v>16</v>
      </c>
      <c r="E9" s="5" t="s">
        <v>16</v>
      </c>
      <c r="F9" s="4">
        <v>58</v>
      </c>
      <c r="G9" s="5" t="s">
        <v>16</v>
      </c>
      <c r="H9" s="4">
        <v>182</v>
      </c>
      <c r="I9" s="4">
        <v>5</v>
      </c>
      <c r="J9" s="5" t="s">
        <v>16</v>
      </c>
      <c r="K9" s="5" t="s">
        <v>16</v>
      </c>
      <c r="L9" s="4">
        <v>716</v>
      </c>
      <c r="M9" s="5" t="s">
        <v>16</v>
      </c>
      <c r="N9" s="5" t="s">
        <v>16</v>
      </c>
      <c r="O9" s="6">
        <f>SUM(C9:N9)</f>
        <v>1114</v>
      </c>
      <c r="P9" s="7">
        <f>O9/O24*100</f>
        <v>1.9624077368893897</v>
      </c>
    </row>
    <row r="10" spans="2:16" ht="17.25" customHeight="1" x14ac:dyDescent="0.25">
      <c r="B10" s="3" t="s">
        <v>17</v>
      </c>
      <c r="C10" s="4">
        <v>73</v>
      </c>
      <c r="D10" s="4">
        <v>81</v>
      </c>
      <c r="E10" s="4">
        <v>14</v>
      </c>
      <c r="F10" s="4">
        <v>171</v>
      </c>
      <c r="G10" s="4">
        <v>79</v>
      </c>
      <c r="H10" s="4">
        <v>22</v>
      </c>
      <c r="I10" s="4">
        <v>283</v>
      </c>
      <c r="J10" s="4">
        <v>175</v>
      </c>
      <c r="K10" s="4">
        <v>1424</v>
      </c>
      <c r="L10" s="4">
        <v>226</v>
      </c>
      <c r="M10" s="4">
        <v>435</v>
      </c>
      <c r="N10" s="8">
        <v>2457</v>
      </c>
      <c r="O10" s="6">
        <f t="shared" ref="O10:O23" si="0">SUM(C10:N10)</f>
        <v>5440</v>
      </c>
      <c r="P10" s="7">
        <f>O10/O24*100</f>
        <v>9.5830323955819399</v>
      </c>
    </row>
    <row r="11" spans="2:16" ht="17.25" customHeight="1" x14ac:dyDescent="0.25">
      <c r="B11" s="3" t="s">
        <v>18</v>
      </c>
      <c r="C11" s="4">
        <v>205</v>
      </c>
      <c r="D11" s="4">
        <v>491</v>
      </c>
      <c r="E11" s="5" t="s">
        <v>16</v>
      </c>
      <c r="F11" s="4">
        <v>151</v>
      </c>
      <c r="G11" s="4">
        <v>224</v>
      </c>
      <c r="H11" s="5" t="s">
        <v>16</v>
      </c>
      <c r="I11" s="4">
        <v>28</v>
      </c>
      <c r="J11" s="8">
        <v>29</v>
      </c>
      <c r="K11" s="9" t="s">
        <v>16</v>
      </c>
      <c r="L11" s="8">
        <v>1781</v>
      </c>
      <c r="M11" s="4">
        <v>923</v>
      </c>
      <c r="N11" s="5" t="s">
        <v>16</v>
      </c>
      <c r="O11" s="6">
        <f t="shared" si="0"/>
        <v>3832</v>
      </c>
      <c r="P11" s="7">
        <f>O11:O23/O24*100</f>
        <v>6.7504007610055137</v>
      </c>
    </row>
    <row r="12" spans="2:16" ht="17.25" customHeight="1" x14ac:dyDescent="0.25">
      <c r="B12" s="3" t="s">
        <v>19</v>
      </c>
      <c r="C12" s="4">
        <v>115</v>
      </c>
      <c r="D12" s="4">
        <v>108</v>
      </c>
      <c r="E12" s="4">
        <v>12</v>
      </c>
      <c r="F12" s="4">
        <v>138</v>
      </c>
      <c r="G12" s="4">
        <v>68</v>
      </c>
      <c r="H12" s="4">
        <v>3</v>
      </c>
      <c r="I12" s="5" t="s">
        <v>16</v>
      </c>
      <c r="J12" s="5" t="s">
        <v>16</v>
      </c>
      <c r="K12" s="5" t="s">
        <v>16</v>
      </c>
      <c r="L12" s="4">
        <v>396</v>
      </c>
      <c r="M12" s="4">
        <v>7</v>
      </c>
      <c r="N12" s="4">
        <v>13</v>
      </c>
      <c r="O12" s="6">
        <f t="shared" si="0"/>
        <v>860</v>
      </c>
      <c r="P12" s="7">
        <f>O12/O24*100</f>
        <v>1.5149646801839096</v>
      </c>
    </row>
    <row r="13" spans="2:16" ht="17.25" customHeight="1" x14ac:dyDescent="0.25">
      <c r="B13" s="3" t="s">
        <v>20</v>
      </c>
      <c r="C13" s="4">
        <v>284</v>
      </c>
      <c r="D13" s="4">
        <v>146</v>
      </c>
      <c r="E13" s="5" t="s">
        <v>16</v>
      </c>
      <c r="F13" s="4">
        <v>339</v>
      </c>
      <c r="G13" s="4">
        <v>439</v>
      </c>
      <c r="H13" s="5" t="s">
        <v>16</v>
      </c>
      <c r="I13" s="4">
        <v>518</v>
      </c>
      <c r="J13" s="4">
        <v>296</v>
      </c>
      <c r="K13" s="5" t="s">
        <v>16</v>
      </c>
      <c r="L13" s="4">
        <v>380</v>
      </c>
      <c r="M13" s="4">
        <v>451</v>
      </c>
      <c r="N13" s="5" t="s">
        <v>16</v>
      </c>
      <c r="O13" s="6">
        <f t="shared" si="0"/>
        <v>2853</v>
      </c>
      <c r="P13" s="7">
        <f>O13/O24*100</f>
        <v>5.0258072471682489</v>
      </c>
    </row>
    <row r="14" spans="2:16" ht="17.25" customHeight="1" x14ac:dyDescent="0.25">
      <c r="B14" s="3" t="s">
        <v>21</v>
      </c>
      <c r="C14" s="4">
        <v>120</v>
      </c>
      <c r="D14" s="4">
        <v>603</v>
      </c>
      <c r="E14" s="5" t="s">
        <v>16</v>
      </c>
      <c r="F14" s="4">
        <v>52</v>
      </c>
      <c r="G14" s="4">
        <v>534</v>
      </c>
      <c r="H14" s="5" t="s">
        <v>16</v>
      </c>
      <c r="I14" s="4">
        <v>169</v>
      </c>
      <c r="J14" s="4">
        <v>97</v>
      </c>
      <c r="K14" s="5" t="s">
        <v>16</v>
      </c>
      <c r="L14" s="4">
        <v>1021</v>
      </c>
      <c r="M14" s="4">
        <v>4677</v>
      </c>
      <c r="N14" s="5" t="s">
        <v>16</v>
      </c>
      <c r="O14" s="6">
        <f t="shared" si="0"/>
        <v>7273</v>
      </c>
      <c r="P14" s="7">
        <f>O14/O24*100</f>
        <v>12.812021068578575</v>
      </c>
    </row>
    <row r="15" spans="2:16" ht="17.25" customHeight="1" x14ac:dyDescent="0.25">
      <c r="B15" s="3" t="s">
        <v>22</v>
      </c>
      <c r="C15" s="4">
        <v>63</v>
      </c>
      <c r="D15" s="4">
        <v>13</v>
      </c>
      <c r="E15" s="5" t="s">
        <v>16</v>
      </c>
      <c r="F15" s="4">
        <v>102</v>
      </c>
      <c r="G15" s="4">
        <v>33</v>
      </c>
      <c r="H15" s="5" t="s">
        <v>16</v>
      </c>
      <c r="I15" s="4">
        <v>76</v>
      </c>
      <c r="J15" s="4">
        <v>6</v>
      </c>
      <c r="K15" s="5" t="s">
        <v>16</v>
      </c>
      <c r="L15" s="4">
        <v>78</v>
      </c>
      <c r="M15" s="5" t="s">
        <v>16</v>
      </c>
      <c r="N15" s="5" t="s">
        <v>16</v>
      </c>
      <c r="O15" s="10">
        <f t="shared" si="0"/>
        <v>371</v>
      </c>
      <c r="P15" s="7">
        <f>O15/O24*100</f>
        <v>0.65354871668398895</v>
      </c>
    </row>
    <row r="16" spans="2:16" ht="17.25" customHeight="1" x14ac:dyDescent="0.25">
      <c r="B16" s="3" t="s">
        <v>23</v>
      </c>
      <c r="C16" s="4">
        <v>212</v>
      </c>
      <c r="D16" s="4">
        <v>1632</v>
      </c>
      <c r="E16" s="5" t="s">
        <v>16</v>
      </c>
      <c r="F16" s="4">
        <v>614</v>
      </c>
      <c r="G16" s="4">
        <v>1632</v>
      </c>
      <c r="H16" s="5" t="s">
        <v>16</v>
      </c>
      <c r="I16" s="5" t="s">
        <v>16</v>
      </c>
      <c r="J16" s="4">
        <v>2499</v>
      </c>
      <c r="K16" s="5" t="s">
        <v>16</v>
      </c>
      <c r="L16" s="5" t="s">
        <v>16</v>
      </c>
      <c r="M16" s="4">
        <v>2659</v>
      </c>
      <c r="N16" s="5" t="s">
        <v>16</v>
      </c>
      <c r="O16" s="6">
        <f t="shared" si="0"/>
        <v>9248</v>
      </c>
      <c r="P16" s="7">
        <f>O16/O24*100</f>
        <v>16.2911550724893</v>
      </c>
    </row>
    <row r="17" spans="2:16" ht="17.25" customHeight="1" x14ac:dyDescent="0.25">
      <c r="B17" s="3" t="s">
        <v>24</v>
      </c>
      <c r="C17" s="4">
        <v>145</v>
      </c>
      <c r="D17" s="4">
        <v>68</v>
      </c>
      <c r="E17" s="4">
        <v>13</v>
      </c>
      <c r="F17" s="4">
        <v>258</v>
      </c>
      <c r="G17" s="4">
        <v>577</v>
      </c>
      <c r="H17" s="4">
        <v>23</v>
      </c>
      <c r="I17" s="4">
        <v>676</v>
      </c>
      <c r="J17" s="4">
        <v>67</v>
      </c>
      <c r="K17" s="5" t="s">
        <v>16</v>
      </c>
      <c r="L17" s="4">
        <v>2438</v>
      </c>
      <c r="M17" s="4">
        <v>270</v>
      </c>
      <c r="N17" s="4">
        <v>637</v>
      </c>
      <c r="O17" s="6">
        <f t="shared" si="0"/>
        <v>5172</v>
      </c>
      <c r="P17" s="7">
        <f>O17/O24*100</f>
        <v>9.1109271231525355</v>
      </c>
    </row>
    <row r="18" spans="2:16" ht="17.25" customHeight="1" x14ac:dyDescent="0.25">
      <c r="B18" s="3" t="s">
        <v>25</v>
      </c>
      <c r="C18" s="4">
        <v>34</v>
      </c>
      <c r="D18" s="4">
        <v>772</v>
      </c>
      <c r="E18" s="5" t="s">
        <v>16</v>
      </c>
      <c r="F18" s="4">
        <v>15</v>
      </c>
      <c r="G18" s="4">
        <v>401</v>
      </c>
      <c r="H18" s="5" t="s">
        <v>16</v>
      </c>
      <c r="I18" s="4">
        <v>49</v>
      </c>
      <c r="J18" s="4">
        <v>138</v>
      </c>
      <c r="K18" s="5" t="s">
        <v>16</v>
      </c>
      <c r="L18" s="5" t="s">
        <v>16</v>
      </c>
      <c r="M18" s="5" t="s">
        <v>16</v>
      </c>
      <c r="N18" s="5" t="s">
        <v>16</v>
      </c>
      <c r="O18" s="6">
        <f t="shared" si="0"/>
        <v>1409</v>
      </c>
      <c r="P18" s="7">
        <f>O18/O24*100</f>
        <v>2.4820758539292198</v>
      </c>
    </row>
    <row r="19" spans="2:16" ht="17.25" customHeight="1" x14ac:dyDescent="0.25">
      <c r="B19" s="3" t="s">
        <v>26</v>
      </c>
      <c r="C19" s="4">
        <v>263</v>
      </c>
      <c r="D19" s="4">
        <v>324</v>
      </c>
      <c r="E19" s="5" t="s">
        <v>16</v>
      </c>
      <c r="F19" s="4">
        <v>256</v>
      </c>
      <c r="G19" s="4">
        <v>486</v>
      </c>
      <c r="H19" s="5" t="s">
        <v>16</v>
      </c>
      <c r="I19" s="4">
        <v>10</v>
      </c>
      <c r="J19" s="5" t="s">
        <v>16</v>
      </c>
      <c r="K19" s="5" t="s">
        <v>16</v>
      </c>
      <c r="L19" s="4">
        <v>812</v>
      </c>
      <c r="M19" s="4">
        <v>477</v>
      </c>
      <c r="N19" s="5" t="s">
        <v>16</v>
      </c>
      <c r="O19" s="6">
        <f t="shared" si="0"/>
        <v>2628</v>
      </c>
      <c r="P19" s="7">
        <f>O19/O24*100</f>
        <v>4.6294502087480396</v>
      </c>
    </row>
    <row r="20" spans="2:16" ht="17.25" customHeight="1" x14ac:dyDescent="0.25">
      <c r="B20" s="3" t="s">
        <v>27</v>
      </c>
      <c r="C20" s="4">
        <v>71</v>
      </c>
      <c r="D20" s="4">
        <v>263</v>
      </c>
      <c r="E20" s="5" t="s">
        <v>16</v>
      </c>
      <c r="F20" s="4">
        <v>40</v>
      </c>
      <c r="G20" s="4">
        <v>550</v>
      </c>
      <c r="H20" s="5" t="s">
        <v>16</v>
      </c>
      <c r="I20" s="4">
        <v>5</v>
      </c>
      <c r="J20" s="4">
        <v>124</v>
      </c>
      <c r="K20" s="5" t="s">
        <v>16</v>
      </c>
      <c r="L20" s="4">
        <v>44</v>
      </c>
      <c r="M20" s="5" t="s">
        <v>16</v>
      </c>
      <c r="N20" s="5" t="s">
        <v>16</v>
      </c>
      <c r="O20" s="6">
        <f t="shared" si="0"/>
        <v>1097</v>
      </c>
      <c r="P20" s="7">
        <f>O20/O24*100</f>
        <v>1.9324607606531965</v>
      </c>
    </row>
    <row r="21" spans="2:16" ht="17.25" customHeight="1" x14ac:dyDescent="0.25">
      <c r="B21" s="3" t="s">
        <v>28</v>
      </c>
      <c r="C21" s="4">
        <v>61</v>
      </c>
      <c r="D21" s="4">
        <v>1364</v>
      </c>
      <c r="E21" s="5" t="s">
        <v>16</v>
      </c>
      <c r="F21" s="4">
        <v>53</v>
      </c>
      <c r="G21" s="4">
        <v>2915</v>
      </c>
      <c r="H21" s="5" t="s">
        <v>16</v>
      </c>
      <c r="I21" s="5" t="s">
        <v>16</v>
      </c>
      <c r="J21" s="4">
        <v>2424</v>
      </c>
      <c r="K21" s="5" t="s">
        <v>16</v>
      </c>
      <c r="L21" s="5" t="s">
        <v>16</v>
      </c>
      <c r="M21" s="4">
        <v>2423</v>
      </c>
      <c r="N21" s="4">
        <v>1935</v>
      </c>
      <c r="O21" s="6">
        <f t="shared" si="0"/>
        <v>11175</v>
      </c>
      <c r="P21" s="7">
        <f>O21/O24*100</f>
        <v>19.685732908203711</v>
      </c>
    </row>
    <row r="22" spans="2:16" ht="17.25" customHeight="1" x14ac:dyDescent="0.25">
      <c r="B22" s="3" t="s">
        <v>29</v>
      </c>
      <c r="C22" s="4">
        <v>33</v>
      </c>
      <c r="D22" s="4">
        <v>691</v>
      </c>
      <c r="E22" s="5" t="s">
        <v>16</v>
      </c>
      <c r="F22" s="4">
        <v>76</v>
      </c>
      <c r="G22" s="4">
        <v>643</v>
      </c>
      <c r="H22" s="5" t="s">
        <v>16</v>
      </c>
      <c r="I22" s="4">
        <v>26</v>
      </c>
      <c r="J22" s="4">
        <v>110</v>
      </c>
      <c r="K22" s="5" t="s">
        <v>16</v>
      </c>
      <c r="L22" s="4">
        <v>144</v>
      </c>
      <c r="M22" s="5" t="s">
        <v>16</v>
      </c>
      <c r="N22" s="5" t="s">
        <v>16</v>
      </c>
      <c r="O22" s="6">
        <f t="shared" si="0"/>
        <v>1723</v>
      </c>
      <c r="P22" s="7">
        <f>O22/O24*100</f>
        <v>3.0352141208800889</v>
      </c>
    </row>
    <row r="23" spans="2:16" ht="17.25" customHeight="1" x14ac:dyDescent="0.25">
      <c r="B23" s="3" t="s">
        <v>30</v>
      </c>
      <c r="C23" s="4">
        <v>138</v>
      </c>
      <c r="D23" s="4">
        <v>1495</v>
      </c>
      <c r="E23" s="5" t="s">
        <v>16</v>
      </c>
      <c r="F23" s="5" t="s">
        <v>16</v>
      </c>
      <c r="G23" s="4">
        <v>939</v>
      </c>
      <c r="H23" s="5" t="s">
        <v>16</v>
      </c>
      <c r="I23" s="5" t="s">
        <v>16</v>
      </c>
      <c r="J23" s="5" t="s">
        <v>16</v>
      </c>
      <c r="K23" s="5" t="s">
        <v>16</v>
      </c>
      <c r="L23" s="5" t="s">
        <v>16</v>
      </c>
      <c r="M23" s="5" t="s">
        <v>16</v>
      </c>
      <c r="N23" s="5" t="s">
        <v>16</v>
      </c>
      <c r="O23" s="6">
        <f t="shared" si="0"/>
        <v>2572</v>
      </c>
      <c r="P23" s="7">
        <f>O23/O24*100</f>
        <v>4.5308013458523435</v>
      </c>
    </row>
    <row r="24" spans="2:16" ht="17.25" customHeight="1" x14ac:dyDescent="0.25">
      <c r="B24" s="3" t="s">
        <v>31</v>
      </c>
      <c r="C24" s="4">
        <f>SUM(C9:C23)</f>
        <v>1970</v>
      </c>
      <c r="D24" s="4">
        <f>SUM(D10:D23)</f>
        <v>8051</v>
      </c>
      <c r="E24" s="4">
        <f>SUM(E10:E23)</f>
        <v>39</v>
      </c>
      <c r="F24" s="4">
        <f>SUM(F9:F23)</f>
        <v>2323</v>
      </c>
      <c r="G24" s="4">
        <f>SUM(G10:G23)</f>
        <v>9520</v>
      </c>
      <c r="H24" s="4">
        <f>SUM(H9:H23)</f>
        <v>230</v>
      </c>
      <c r="I24" s="4">
        <f>SUM(I9:I23)</f>
        <v>1845</v>
      </c>
      <c r="J24" s="4">
        <f>SUM(J10:J23)</f>
        <v>5965</v>
      </c>
      <c r="K24" s="4">
        <f>SUM(K10:K23)</f>
        <v>1424</v>
      </c>
      <c r="L24" s="4">
        <f>SUM(L9:L23)</f>
        <v>8036</v>
      </c>
      <c r="M24" s="4">
        <f>SUM(M10:M23)</f>
        <v>12322</v>
      </c>
      <c r="N24" s="4">
        <f>SUM(N10:N23)</f>
        <v>5042</v>
      </c>
      <c r="O24" s="11">
        <f>SUM(C24:N24)</f>
        <v>56767</v>
      </c>
      <c r="P24" s="12">
        <f>SUM(P9:P23)</f>
        <v>99.999999999999986</v>
      </c>
    </row>
    <row r="25" spans="2:16" x14ac:dyDescent="0.25">
      <c r="B25" s="19" t="s">
        <v>32</v>
      </c>
      <c r="C25" s="19"/>
      <c r="D25" s="19"/>
      <c r="E25" s="19"/>
      <c r="F25" s="19"/>
      <c r="G25" s="19"/>
      <c r="H25" s="19"/>
      <c r="I25" s="19"/>
      <c r="J25" s="19"/>
      <c r="K25" s="19"/>
      <c r="P25" s="13"/>
    </row>
  </sheetData>
  <mergeCells count="13">
    <mergeCell ref="I7:K7"/>
    <mergeCell ref="L7:N7"/>
    <mergeCell ref="B25:K25"/>
    <mergeCell ref="B3:P3"/>
    <mergeCell ref="B6:B8"/>
    <mergeCell ref="C6:E6"/>
    <mergeCell ref="F6:H6"/>
    <mergeCell ref="I6:K6"/>
    <mergeCell ref="L6:N6"/>
    <mergeCell ref="O6:O8"/>
    <mergeCell ref="P6:P8"/>
    <mergeCell ref="C7:E7"/>
    <mergeCell ref="F7:H7"/>
  </mergeCells>
  <printOptions horizontalCentered="1" verticalCentered="1"/>
  <pageMargins left="0.7" right="0.7" top="0.75" bottom="0.75" header="0.3" footer="0.3"/>
  <pageSetup paperSize="9" orientation="landscape" r:id="rId1"/>
  <headerFooter>
    <oddFooter>&amp;C13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rightToLeft="1" zoomScaleNormal="100" workbookViewId="0">
      <selection activeCell="A2" sqref="A2:I2"/>
    </sheetView>
  </sheetViews>
  <sheetFormatPr defaultRowHeight="15" x14ac:dyDescent="0.25"/>
  <cols>
    <col min="1" max="1" width="3.42578125" customWidth="1"/>
    <col min="7" max="7" width="8.85546875" customWidth="1"/>
    <col min="8" max="8" width="9.42578125" customWidth="1"/>
    <col min="9" max="9" width="13" customWidth="1"/>
    <col min="10" max="10" width="9" customWidth="1"/>
    <col min="12" max="12" width="10.42578125" bestFit="1" customWidth="1"/>
  </cols>
  <sheetData>
    <row r="1" spans="1:12" ht="10.5" customHeight="1" x14ac:dyDescent="0.25"/>
    <row r="2" spans="1:12" ht="21.75" customHeight="1" x14ac:dyDescent="0.25">
      <c r="A2" s="72" t="s">
        <v>79</v>
      </c>
      <c r="B2" s="72"/>
      <c r="C2" s="72"/>
      <c r="D2" s="72"/>
      <c r="E2" s="72"/>
      <c r="F2" s="72"/>
      <c r="G2" s="72"/>
      <c r="H2" s="72"/>
      <c r="I2" s="72"/>
    </row>
    <row r="3" spans="1:12" ht="15.75" x14ac:dyDescent="0.25">
      <c r="A3" s="71" t="s">
        <v>78</v>
      </c>
      <c r="B3" s="71"/>
    </row>
    <row r="4" spans="1:12" ht="25.5" customHeight="1" x14ac:dyDescent="0.25">
      <c r="A4" s="21" t="s">
        <v>77</v>
      </c>
      <c r="B4" s="62" t="s">
        <v>76</v>
      </c>
      <c r="C4" s="62" t="s">
        <v>75</v>
      </c>
      <c r="D4" s="60" t="s">
        <v>74</v>
      </c>
      <c r="E4" s="70" t="s">
        <v>73</v>
      </c>
      <c r="F4" s="70"/>
      <c r="G4" s="70"/>
      <c r="H4" s="60" t="s">
        <v>72</v>
      </c>
      <c r="I4" s="67" t="s">
        <v>71</v>
      </c>
    </row>
    <row r="5" spans="1:12" x14ac:dyDescent="0.25">
      <c r="A5" s="21"/>
      <c r="B5" s="62"/>
      <c r="C5" s="62"/>
      <c r="D5" s="60"/>
      <c r="E5" s="69" t="s">
        <v>70</v>
      </c>
      <c r="F5" s="69"/>
      <c r="G5" s="69"/>
      <c r="H5" s="60"/>
      <c r="I5" s="67"/>
    </row>
    <row r="6" spans="1:12" ht="29.25" customHeight="1" x14ac:dyDescent="0.25">
      <c r="A6" s="21"/>
      <c r="B6" s="62"/>
      <c r="C6" s="62"/>
      <c r="D6" s="14" t="s">
        <v>69</v>
      </c>
      <c r="E6" s="60" t="s">
        <v>68</v>
      </c>
      <c r="F6" s="60" t="s">
        <v>67</v>
      </c>
      <c r="G6" s="60" t="s">
        <v>66</v>
      </c>
      <c r="H6" s="60"/>
      <c r="I6" s="67"/>
    </row>
    <row r="7" spans="1:12" ht="20.25" customHeight="1" x14ac:dyDescent="0.25">
      <c r="A7" s="21"/>
      <c r="B7" s="62"/>
      <c r="C7" s="62"/>
      <c r="D7" s="68" t="s">
        <v>65</v>
      </c>
      <c r="E7" s="60"/>
      <c r="F7" s="60"/>
      <c r="G7" s="60"/>
      <c r="H7" s="60"/>
      <c r="I7" s="67"/>
    </row>
    <row r="8" spans="1:12" x14ac:dyDescent="0.25">
      <c r="A8" s="61">
        <v>1</v>
      </c>
      <c r="B8" s="66" t="s">
        <v>64</v>
      </c>
      <c r="C8" s="65" t="s">
        <v>34</v>
      </c>
      <c r="D8" s="64">
        <v>1800</v>
      </c>
      <c r="E8" s="64">
        <v>745</v>
      </c>
      <c r="F8" s="64">
        <v>124</v>
      </c>
      <c r="G8" s="64">
        <v>931</v>
      </c>
      <c r="H8" s="64">
        <v>1055</v>
      </c>
      <c r="I8" s="55">
        <f>G8/H8*100</f>
        <v>88.246445497630333</v>
      </c>
      <c r="L8" s="13"/>
    </row>
    <row r="9" spans="1:12" x14ac:dyDescent="0.25">
      <c r="A9" s="61"/>
      <c r="B9" s="66"/>
      <c r="C9" s="65" t="s">
        <v>33</v>
      </c>
      <c r="D9" s="64">
        <v>550</v>
      </c>
      <c r="E9" s="64">
        <v>228</v>
      </c>
      <c r="F9" s="64">
        <v>6</v>
      </c>
      <c r="G9" s="64">
        <v>316</v>
      </c>
      <c r="H9" s="64">
        <v>322</v>
      </c>
      <c r="I9" s="55">
        <f>G9/H9*100</f>
        <v>98.136645962732914</v>
      </c>
      <c r="L9" s="13"/>
    </row>
    <row r="10" spans="1:12" x14ac:dyDescent="0.25">
      <c r="A10" s="61"/>
      <c r="B10" s="66"/>
      <c r="C10" s="65" t="s">
        <v>7</v>
      </c>
      <c r="D10" s="64">
        <v>2350</v>
      </c>
      <c r="E10" s="64">
        <v>973</v>
      </c>
      <c r="F10" s="64">
        <v>130</v>
      </c>
      <c r="G10" s="64">
        <v>1247</v>
      </c>
      <c r="H10" s="64">
        <v>1377</v>
      </c>
      <c r="I10" s="55">
        <f>G10/H10*100</f>
        <v>90.559186637618012</v>
      </c>
      <c r="L10" s="13"/>
    </row>
    <row r="11" spans="1:12" x14ac:dyDescent="0.25">
      <c r="A11" s="63">
        <v>2</v>
      </c>
      <c r="B11" s="60" t="s">
        <v>63</v>
      </c>
      <c r="C11" s="59" t="s">
        <v>34</v>
      </c>
      <c r="D11" s="56">
        <v>1450</v>
      </c>
      <c r="E11" s="56">
        <v>220</v>
      </c>
      <c r="F11" s="56">
        <v>379</v>
      </c>
      <c r="G11" s="56">
        <v>851</v>
      </c>
      <c r="H11" s="56">
        <v>1230</v>
      </c>
      <c r="I11" s="55">
        <f>G11/H11*100</f>
        <v>69.1869918699187</v>
      </c>
      <c r="L11" s="13"/>
    </row>
    <row r="12" spans="1:12" x14ac:dyDescent="0.25">
      <c r="A12" s="63"/>
      <c r="B12" s="60"/>
      <c r="C12" s="59" t="s">
        <v>33</v>
      </c>
      <c r="D12" s="56">
        <v>500</v>
      </c>
      <c r="E12" s="56">
        <v>345</v>
      </c>
      <c r="F12" s="56" t="s">
        <v>62</v>
      </c>
      <c r="G12" s="56">
        <v>155</v>
      </c>
      <c r="H12" s="56">
        <v>155</v>
      </c>
      <c r="I12" s="55">
        <f>G12/H12*100</f>
        <v>100</v>
      </c>
      <c r="L12" s="13"/>
    </row>
    <row r="13" spans="1:12" x14ac:dyDescent="0.25">
      <c r="A13" s="63"/>
      <c r="B13" s="60"/>
      <c r="C13" s="59" t="s">
        <v>35</v>
      </c>
      <c r="D13" s="56">
        <v>1050</v>
      </c>
      <c r="E13" s="56">
        <v>15</v>
      </c>
      <c r="F13" s="56">
        <v>326</v>
      </c>
      <c r="G13" s="56">
        <v>709</v>
      </c>
      <c r="H13" s="56">
        <v>1035</v>
      </c>
      <c r="I13" s="55">
        <f>G13/H13*100</f>
        <v>68.502415458937193</v>
      </c>
      <c r="L13" s="13"/>
    </row>
    <row r="14" spans="1:12" x14ac:dyDescent="0.25">
      <c r="A14" s="63"/>
      <c r="B14" s="60"/>
      <c r="C14" s="59" t="s">
        <v>7</v>
      </c>
      <c r="D14" s="56">
        <v>3000</v>
      </c>
      <c r="E14" s="56">
        <v>580</v>
      </c>
      <c r="F14" s="56">
        <v>705</v>
      </c>
      <c r="G14" s="56">
        <f>SUM(G11:G13)</f>
        <v>1715</v>
      </c>
      <c r="H14" s="56">
        <v>2420</v>
      </c>
      <c r="I14" s="55">
        <f>G14/H14*100</f>
        <v>70.867768595041326</v>
      </c>
      <c r="L14" s="13"/>
    </row>
    <row r="15" spans="1:12" x14ac:dyDescent="0.25">
      <c r="A15" s="61">
        <v>3</v>
      </c>
      <c r="B15" s="62" t="s">
        <v>61</v>
      </c>
      <c r="C15" s="59" t="s">
        <v>33</v>
      </c>
      <c r="D15" s="56">
        <v>1200</v>
      </c>
      <c r="E15" s="56">
        <v>637</v>
      </c>
      <c r="F15" s="56">
        <v>63</v>
      </c>
      <c r="G15" s="56">
        <v>500</v>
      </c>
      <c r="H15" s="56">
        <v>563</v>
      </c>
      <c r="I15" s="55">
        <f>G15/H15*100</f>
        <v>88.80994671403198</v>
      </c>
      <c r="L15" s="13"/>
    </row>
    <row r="16" spans="1:12" x14ac:dyDescent="0.25">
      <c r="A16" s="61"/>
      <c r="B16" s="62"/>
      <c r="C16" s="59" t="s">
        <v>35</v>
      </c>
      <c r="D16" s="56">
        <v>1800</v>
      </c>
      <c r="E16" s="56">
        <v>600</v>
      </c>
      <c r="F16" s="56">
        <v>155</v>
      </c>
      <c r="G16" s="56">
        <v>1045</v>
      </c>
      <c r="H16" s="56">
        <v>1200</v>
      </c>
      <c r="I16" s="55">
        <f>G16/H16*100</f>
        <v>87.083333333333329</v>
      </c>
      <c r="L16" s="13"/>
    </row>
    <row r="17" spans="1:12" x14ac:dyDescent="0.25">
      <c r="A17" s="61"/>
      <c r="B17" s="62"/>
      <c r="C17" s="59" t="s">
        <v>7</v>
      </c>
      <c r="D17" s="56">
        <v>3000</v>
      </c>
      <c r="E17" s="56">
        <v>1237</v>
      </c>
      <c r="F17" s="56">
        <v>218</v>
      </c>
      <c r="G17" s="56">
        <v>1545</v>
      </c>
      <c r="H17" s="56">
        <v>1763</v>
      </c>
      <c r="I17" s="55">
        <f>G17/H17*100</f>
        <v>87.634713556437887</v>
      </c>
      <c r="L17" s="13"/>
    </row>
    <row r="18" spans="1:12" x14ac:dyDescent="0.25">
      <c r="A18" s="61">
        <v>4</v>
      </c>
      <c r="B18" s="60" t="s">
        <v>60</v>
      </c>
      <c r="C18" s="59" t="s">
        <v>34</v>
      </c>
      <c r="D18" s="56">
        <f>SUM(D8+D11)</f>
        <v>3250</v>
      </c>
      <c r="E18" s="56">
        <f>SUM(E8+E11)</f>
        <v>965</v>
      </c>
      <c r="F18" s="56">
        <f>SUM(F8+F11)</f>
        <v>503</v>
      </c>
      <c r="G18" s="56">
        <f>SUM(G8+G11)</f>
        <v>1782</v>
      </c>
      <c r="H18" s="56">
        <f>SUM(H8+H11)</f>
        <v>2285</v>
      </c>
      <c r="I18" s="55">
        <f>G18/H18*100</f>
        <v>77.986870897155356</v>
      </c>
      <c r="L18" s="13"/>
    </row>
    <row r="19" spans="1:12" x14ac:dyDescent="0.25">
      <c r="A19" s="61"/>
      <c r="B19" s="60"/>
      <c r="C19" s="59" t="s">
        <v>33</v>
      </c>
      <c r="D19" s="56">
        <f>SUM(D9+D12+D15)</f>
        <v>2250</v>
      </c>
      <c r="E19" s="56">
        <f>SUM(E9+E12+E15)</f>
        <v>1210</v>
      </c>
      <c r="F19" s="56">
        <f>SUM(F9+F15)</f>
        <v>69</v>
      </c>
      <c r="G19" s="56">
        <v>971</v>
      </c>
      <c r="H19" s="56">
        <v>1040</v>
      </c>
      <c r="I19" s="55">
        <f>G19/H19*100</f>
        <v>93.365384615384613</v>
      </c>
      <c r="L19" s="13"/>
    </row>
    <row r="20" spans="1:12" x14ac:dyDescent="0.25">
      <c r="A20" s="61"/>
      <c r="B20" s="60"/>
      <c r="C20" s="59" t="s">
        <v>35</v>
      </c>
      <c r="D20" s="56">
        <f>SUM(D13+D16)</f>
        <v>2850</v>
      </c>
      <c r="E20" s="56">
        <f>SUM(E13+E16)</f>
        <v>615</v>
      </c>
      <c r="F20" s="56">
        <f>SUM(F13+F16)</f>
        <v>481</v>
      </c>
      <c r="G20" s="56">
        <f>SUM(G13+G16)</f>
        <v>1754</v>
      </c>
      <c r="H20" s="56">
        <f>SUM(H13+H16)</f>
        <v>2235</v>
      </c>
      <c r="I20" s="55">
        <f>G20/H20*100</f>
        <v>78.478747203579417</v>
      </c>
      <c r="L20" s="13"/>
    </row>
    <row r="21" spans="1:12" x14ac:dyDescent="0.25">
      <c r="A21" s="58" t="s">
        <v>59</v>
      </c>
      <c r="B21" s="58"/>
      <c r="C21" s="57"/>
      <c r="D21" s="56">
        <f>SUM(D18:D20)</f>
        <v>8350</v>
      </c>
      <c r="E21" s="56">
        <f>SUM(E18:E20)</f>
        <v>2790</v>
      </c>
      <c r="F21" s="56">
        <f>SUM(F18:F20)</f>
        <v>1053</v>
      </c>
      <c r="G21" s="56">
        <f>SUM(G18:G20)</f>
        <v>4507</v>
      </c>
      <c r="H21" s="56">
        <f>SUM(H18:H20)</f>
        <v>5560</v>
      </c>
      <c r="I21" s="55">
        <f>G21/H21*100</f>
        <v>81.061151079136692</v>
      </c>
      <c r="L21" s="13"/>
    </row>
    <row r="22" spans="1:12" x14ac:dyDescent="0.25">
      <c r="A22" s="19" t="s">
        <v>58</v>
      </c>
      <c r="B22" s="19"/>
      <c r="C22" s="19"/>
      <c r="D22" s="19"/>
      <c r="E22" s="19"/>
      <c r="F22" s="19"/>
      <c r="G22" s="19"/>
      <c r="H22" s="19"/>
      <c r="I22" s="19"/>
    </row>
    <row r="23" spans="1:12" ht="16.5" customHeight="1" x14ac:dyDescent="0.25">
      <c r="A23" s="54" t="s">
        <v>57</v>
      </c>
      <c r="B23" s="53"/>
      <c r="C23" s="53"/>
      <c r="D23" s="53"/>
      <c r="E23" s="53"/>
      <c r="F23" s="53"/>
      <c r="G23" s="53"/>
      <c r="H23" s="53"/>
      <c r="I23" s="53"/>
    </row>
    <row r="24" spans="1:12" ht="17.25" customHeight="1" x14ac:dyDescent="0.25">
      <c r="A24" s="52"/>
      <c r="B24" s="51"/>
      <c r="C24" s="51"/>
      <c r="D24" s="51"/>
      <c r="E24" s="51"/>
      <c r="F24" s="51"/>
      <c r="G24" s="51"/>
      <c r="H24" s="51"/>
      <c r="I24" s="51"/>
    </row>
    <row r="27" spans="1:12" ht="27" customHeight="1" x14ac:dyDescent="0.25"/>
    <row r="28" spans="1:12" ht="27" customHeight="1" x14ac:dyDescent="0.25"/>
    <row r="29" spans="1:12" ht="17.25" customHeight="1" x14ac:dyDescent="0.25"/>
    <row r="33" ht="19.5" customHeight="1" x14ac:dyDescent="0.25"/>
  </sheetData>
  <mergeCells count="24">
    <mergeCell ref="E6:E7"/>
    <mergeCell ref="F6:F7"/>
    <mergeCell ref="G6:G7"/>
    <mergeCell ref="A8:A10"/>
    <mergeCell ref="A2:I2"/>
    <mergeCell ref="A3:B3"/>
    <mergeCell ref="A4:A7"/>
    <mergeCell ref="B4:B7"/>
    <mergeCell ref="C4:C7"/>
    <mergeCell ref="D4:D5"/>
    <mergeCell ref="E4:G4"/>
    <mergeCell ref="H4:H7"/>
    <mergeCell ref="I4:I7"/>
    <mergeCell ref="E5:G5"/>
    <mergeCell ref="B8:B10"/>
    <mergeCell ref="A23:I23"/>
    <mergeCell ref="A15:A17"/>
    <mergeCell ref="B15:B17"/>
    <mergeCell ref="A18:A20"/>
    <mergeCell ref="B18:B20"/>
    <mergeCell ref="A21:C21"/>
    <mergeCell ref="A22:I22"/>
    <mergeCell ref="A11:A14"/>
    <mergeCell ref="B11:B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Sawsan Abdelsaheb</dc:creator>
  <cp:lastModifiedBy>user</cp:lastModifiedBy>
  <dcterms:created xsi:type="dcterms:W3CDTF">2020-09-09T06:02:41Z</dcterms:created>
  <dcterms:modified xsi:type="dcterms:W3CDTF">2020-10-07T07:02:12Z</dcterms:modified>
</cp:coreProperties>
</file>